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8" windowWidth="14808" windowHeight="7956"/>
  </bookViews>
  <sheets>
    <sheet name="приложение" sheetId="3" r:id="rId1"/>
  </sheets>
  <calcPr calcId="152511"/>
</workbook>
</file>

<file path=xl/calcChain.xml><?xml version="1.0" encoding="utf-8"?>
<calcChain xmlns="http://schemas.openxmlformats.org/spreadsheetml/2006/main">
  <c r="E123" i="3" l="1"/>
  <c r="J17" i="3" l="1"/>
  <c r="D258" i="3" l="1"/>
  <c r="J223" i="3" l="1"/>
  <c r="J224" i="3"/>
  <c r="J225" i="3"/>
  <c r="J226" i="3"/>
  <c r="J227" i="3"/>
  <c r="J228" i="3"/>
  <c r="I223" i="3"/>
  <c r="I224" i="3"/>
  <c r="K224" i="3" s="1"/>
  <c r="I225" i="3"/>
  <c r="I226" i="3"/>
  <c r="I227" i="3"/>
  <c r="I228" i="3"/>
  <c r="K228" i="3" s="1"/>
  <c r="G223" i="3"/>
  <c r="G224" i="3"/>
  <c r="G225" i="3"/>
  <c r="G226" i="3"/>
  <c r="G227" i="3"/>
  <c r="G228" i="3"/>
  <c r="G222" i="3"/>
  <c r="H222" i="3" s="1"/>
  <c r="J222" i="3" s="1"/>
  <c r="E223" i="3"/>
  <c r="E224" i="3"/>
  <c r="E225" i="3"/>
  <c r="E226" i="3"/>
  <c r="E227" i="3"/>
  <c r="E228" i="3"/>
  <c r="E222" i="3"/>
  <c r="K227" i="3" l="1"/>
  <c r="K223" i="3"/>
  <c r="K226" i="3"/>
  <c r="I222" i="3"/>
  <c r="K222" i="3" s="1"/>
  <c r="K22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05" i="3"/>
  <c r="E207" i="3"/>
  <c r="I206" i="3"/>
  <c r="I207" i="3"/>
  <c r="I208" i="3"/>
  <c r="I205" i="3"/>
  <c r="G206" i="3"/>
  <c r="G207" i="3"/>
  <c r="G208" i="3"/>
  <c r="G209" i="3"/>
  <c r="K209" i="3" s="1"/>
  <c r="G210" i="3"/>
  <c r="K210" i="3" s="1"/>
  <c r="G211" i="3"/>
  <c r="K211" i="3" s="1"/>
  <c r="G212" i="3"/>
  <c r="K212" i="3" s="1"/>
  <c r="G213" i="3"/>
  <c r="K213" i="3" s="1"/>
  <c r="G214" i="3"/>
  <c r="K214" i="3" s="1"/>
  <c r="G215" i="3"/>
  <c r="K215" i="3" s="1"/>
  <c r="G216" i="3"/>
  <c r="K216" i="3" s="1"/>
  <c r="G217" i="3"/>
  <c r="K217" i="3" s="1"/>
  <c r="G218" i="3"/>
  <c r="K218" i="3" s="1"/>
  <c r="G219" i="3"/>
  <c r="K219" i="3" s="1"/>
  <c r="G205" i="3"/>
  <c r="E206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05" i="3"/>
  <c r="K207" i="3" l="1"/>
  <c r="K208" i="3"/>
  <c r="K206" i="3"/>
  <c r="K205" i="3"/>
  <c r="J197" i="3"/>
  <c r="J198" i="3"/>
  <c r="J199" i="3"/>
  <c r="J200" i="3"/>
  <c r="J201" i="3"/>
  <c r="J202" i="3"/>
  <c r="I197" i="3"/>
  <c r="I198" i="3"/>
  <c r="I199" i="3"/>
  <c r="I200" i="3"/>
  <c r="I201" i="3"/>
  <c r="I202" i="3"/>
  <c r="I196" i="3"/>
  <c r="G197" i="3"/>
  <c r="G198" i="3"/>
  <c r="G199" i="3"/>
  <c r="G200" i="3"/>
  <c r="G201" i="3"/>
  <c r="G202" i="3"/>
  <c r="G196" i="3"/>
  <c r="E197" i="3"/>
  <c r="E198" i="3"/>
  <c r="E199" i="3"/>
  <c r="E200" i="3"/>
  <c r="E201" i="3"/>
  <c r="E202" i="3"/>
  <c r="E196" i="3"/>
  <c r="D203" i="3"/>
  <c r="K200" i="3" l="1"/>
  <c r="K199" i="3"/>
  <c r="K202" i="3"/>
  <c r="K198" i="3"/>
  <c r="K201" i="3"/>
  <c r="K197" i="3"/>
  <c r="J196" i="3"/>
  <c r="K196" i="3"/>
  <c r="J182" i="3" l="1"/>
  <c r="J183" i="3"/>
  <c r="J184" i="3"/>
  <c r="J185" i="3"/>
  <c r="J186" i="3"/>
  <c r="J187" i="3"/>
  <c r="J188" i="3"/>
  <c r="J189" i="3"/>
  <c r="J190" i="3"/>
  <c r="J191" i="3"/>
  <c r="J192" i="3"/>
  <c r="J193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J148" i="3"/>
  <c r="J149" i="3"/>
  <c r="J150" i="3"/>
  <c r="J151" i="3"/>
  <c r="J152" i="3"/>
  <c r="J153" i="3"/>
  <c r="J154" i="3"/>
  <c r="J155" i="3"/>
  <c r="J156" i="3"/>
  <c r="J157" i="3"/>
  <c r="J158" i="3"/>
  <c r="I148" i="3"/>
  <c r="I149" i="3"/>
  <c r="I150" i="3"/>
  <c r="I151" i="3"/>
  <c r="I152" i="3"/>
  <c r="I153" i="3"/>
  <c r="I154" i="3"/>
  <c r="I155" i="3"/>
  <c r="I156" i="3"/>
  <c r="I157" i="3"/>
  <c r="I158" i="3"/>
  <c r="G149" i="3"/>
  <c r="G150" i="3"/>
  <c r="G151" i="3"/>
  <c r="G152" i="3"/>
  <c r="G153" i="3"/>
  <c r="G154" i="3"/>
  <c r="G155" i="3"/>
  <c r="G156" i="3"/>
  <c r="G157" i="3"/>
  <c r="G158" i="3"/>
  <c r="E148" i="3"/>
  <c r="E149" i="3"/>
  <c r="E150" i="3"/>
  <c r="E151" i="3"/>
  <c r="E152" i="3"/>
  <c r="E153" i="3"/>
  <c r="E154" i="3"/>
  <c r="E155" i="3"/>
  <c r="E156" i="3"/>
  <c r="E157" i="3"/>
  <c r="E158" i="3"/>
  <c r="E147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31" i="3"/>
  <c r="D145" i="3"/>
  <c r="D194" i="3"/>
  <c r="E181" i="3"/>
  <c r="E182" i="3"/>
  <c r="E183" i="3"/>
  <c r="I193" i="3"/>
  <c r="G193" i="3"/>
  <c r="E193" i="3"/>
  <c r="I192" i="3"/>
  <c r="G192" i="3"/>
  <c r="E192" i="3"/>
  <c r="I191" i="3"/>
  <c r="G191" i="3"/>
  <c r="E191" i="3"/>
  <c r="I190" i="3"/>
  <c r="G190" i="3"/>
  <c r="E190" i="3"/>
  <c r="I189" i="3"/>
  <c r="G189" i="3"/>
  <c r="E189" i="3"/>
  <c r="I188" i="3"/>
  <c r="G188" i="3"/>
  <c r="E188" i="3"/>
  <c r="I187" i="3"/>
  <c r="G187" i="3"/>
  <c r="E187" i="3"/>
  <c r="I186" i="3"/>
  <c r="G186" i="3"/>
  <c r="E186" i="3"/>
  <c r="I185" i="3"/>
  <c r="G185" i="3"/>
  <c r="E185" i="3"/>
  <c r="I184" i="3"/>
  <c r="G184" i="3"/>
  <c r="E184" i="3"/>
  <c r="I183" i="3"/>
  <c r="G183" i="3"/>
  <c r="I182" i="3"/>
  <c r="G182" i="3"/>
  <c r="J181" i="3"/>
  <c r="I181" i="3"/>
  <c r="G181" i="3"/>
  <c r="K186" i="3" l="1"/>
  <c r="K190" i="3"/>
  <c r="K184" i="3"/>
  <c r="K188" i="3"/>
  <c r="K192" i="3"/>
  <c r="K142" i="3"/>
  <c r="K138" i="3"/>
  <c r="K134" i="3"/>
  <c r="K172" i="3"/>
  <c r="K168" i="3"/>
  <c r="K164" i="3"/>
  <c r="K131" i="3"/>
  <c r="K141" i="3"/>
  <c r="K137" i="3"/>
  <c r="K133" i="3"/>
  <c r="K158" i="3"/>
  <c r="K154" i="3"/>
  <c r="K150" i="3"/>
  <c r="K156" i="3"/>
  <c r="K152" i="3"/>
  <c r="K183" i="3"/>
  <c r="K187" i="3"/>
  <c r="K191" i="3"/>
  <c r="K171" i="3"/>
  <c r="K167" i="3"/>
  <c r="K163" i="3"/>
  <c r="K144" i="3"/>
  <c r="K140" i="3"/>
  <c r="K136" i="3"/>
  <c r="K132" i="3"/>
  <c r="K157" i="3"/>
  <c r="K153" i="3"/>
  <c r="K149" i="3"/>
  <c r="K155" i="3"/>
  <c r="K151" i="3"/>
  <c r="K170" i="3"/>
  <c r="K166" i="3"/>
  <c r="K162" i="3"/>
  <c r="K182" i="3"/>
  <c r="K185" i="3"/>
  <c r="K189" i="3"/>
  <c r="K193" i="3"/>
  <c r="K143" i="3"/>
  <c r="K139" i="3"/>
  <c r="K135" i="3"/>
  <c r="K173" i="3"/>
  <c r="K169" i="3"/>
  <c r="K165" i="3"/>
  <c r="K181" i="3"/>
  <c r="K161" i="3" l="1"/>
  <c r="K175" i="3"/>
  <c r="K179" i="3"/>
  <c r="K195" i="3"/>
  <c r="K221" i="3"/>
  <c r="J161" i="3"/>
  <c r="J175" i="3"/>
  <c r="J176" i="3"/>
  <c r="J177" i="3"/>
  <c r="J178" i="3"/>
  <c r="J179" i="3"/>
  <c r="J195" i="3"/>
  <c r="J221" i="3"/>
  <c r="G177" i="3"/>
  <c r="K177" i="3" s="1"/>
  <c r="G178" i="3"/>
  <c r="K178" i="3" s="1"/>
  <c r="G176" i="3"/>
  <c r="K176" i="3" s="1"/>
  <c r="E177" i="3"/>
  <c r="E178" i="3"/>
  <c r="E176" i="3"/>
  <c r="D179" i="3"/>
  <c r="E175" i="3"/>
  <c r="E195" i="3"/>
  <c r="E221" i="3"/>
  <c r="D174" i="3"/>
  <c r="E161" i="3"/>
  <c r="D159" i="3" l="1"/>
  <c r="G148" i="3"/>
  <c r="K148" i="3" s="1"/>
  <c r="J147" i="3"/>
  <c r="I147" i="3"/>
  <c r="G147" i="3"/>
  <c r="K147" i="3" l="1"/>
  <c r="J129" i="3"/>
  <c r="J130" i="3"/>
  <c r="I129" i="3"/>
  <c r="I130" i="3"/>
  <c r="G129" i="3"/>
  <c r="G130" i="3"/>
  <c r="E129" i="3"/>
  <c r="E130" i="3"/>
  <c r="K130" i="3" l="1"/>
  <c r="K129" i="3"/>
  <c r="J128" i="3"/>
  <c r="I128" i="3"/>
  <c r="G128" i="3"/>
  <c r="E128" i="3"/>
  <c r="J127" i="3"/>
  <c r="I127" i="3"/>
  <c r="G127" i="3"/>
  <c r="E127" i="3"/>
  <c r="J126" i="3"/>
  <c r="I126" i="3"/>
  <c r="G126" i="3"/>
  <c r="E126" i="3"/>
  <c r="J125" i="3"/>
  <c r="I125" i="3"/>
  <c r="G125" i="3"/>
  <c r="E125" i="3"/>
  <c r="J124" i="3"/>
  <c r="I124" i="3"/>
  <c r="G124" i="3"/>
  <c r="E124" i="3"/>
  <c r="J123" i="3"/>
  <c r="I123" i="3"/>
  <c r="G123" i="3"/>
  <c r="J122" i="3"/>
  <c r="I122" i="3"/>
  <c r="G122" i="3"/>
  <c r="E122" i="3"/>
  <c r="J121" i="3"/>
  <c r="I121" i="3"/>
  <c r="G121" i="3"/>
  <c r="E121" i="3"/>
  <c r="J120" i="3"/>
  <c r="I120" i="3"/>
  <c r="G120" i="3"/>
  <c r="E120" i="3"/>
  <c r="J119" i="3"/>
  <c r="I119" i="3"/>
  <c r="G119" i="3"/>
  <c r="E119" i="3"/>
  <c r="J118" i="3"/>
  <c r="I118" i="3"/>
  <c r="G118" i="3"/>
  <c r="E118" i="3"/>
  <c r="J117" i="3"/>
  <c r="I117" i="3"/>
  <c r="G117" i="3"/>
  <c r="E117" i="3"/>
  <c r="J116" i="3"/>
  <c r="I116" i="3"/>
  <c r="G116" i="3"/>
  <c r="E116" i="3"/>
  <c r="J115" i="3"/>
  <c r="I115" i="3"/>
  <c r="G115" i="3"/>
  <c r="E115" i="3"/>
  <c r="J114" i="3"/>
  <c r="I114" i="3"/>
  <c r="G114" i="3"/>
  <c r="E114" i="3"/>
  <c r="J113" i="3"/>
  <c r="I113" i="3"/>
  <c r="G113" i="3"/>
  <c r="E113" i="3"/>
  <c r="J112" i="3"/>
  <c r="I112" i="3"/>
  <c r="G112" i="3"/>
  <c r="E112" i="3"/>
  <c r="J111" i="3"/>
  <c r="I111" i="3"/>
  <c r="G111" i="3"/>
  <c r="E111" i="3"/>
  <c r="J110" i="3"/>
  <c r="I110" i="3"/>
  <c r="G110" i="3"/>
  <c r="E110" i="3"/>
  <c r="J109" i="3"/>
  <c r="I109" i="3"/>
  <c r="G109" i="3"/>
  <c r="E109" i="3"/>
  <c r="J108" i="3"/>
  <c r="I108" i="3"/>
  <c r="G108" i="3"/>
  <c r="E108" i="3"/>
  <c r="J107" i="3"/>
  <c r="I107" i="3"/>
  <c r="G107" i="3"/>
  <c r="E107" i="3"/>
  <c r="J106" i="3"/>
  <c r="I106" i="3"/>
  <c r="G106" i="3"/>
  <c r="E106" i="3"/>
  <c r="J105" i="3"/>
  <c r="I105" i="3"/>
  <c r="G105" i="3"/>
  <c r="E105" i="3"/>
  <c r="J104" i="3"/>
  <c r="I104" i="3"/>
  <c r="G104" i="3"/>
  <c r="E104" i="3"/>
  <c r="J103" i="3"/>
  <c r="I103" i="3"/>
  <c r="G103" i="3"/>
  <c r="E103" i="3"/>
  <c r="J102" i="3"/>
  <c r="I102" i="3"/>
  <c r="G102" i="3"/>
  <c r="E102" i="3"/>
  <c r="J101" i="3"/>
  <c r="I101" i="3"/>
  <c r="G101" i="3"/>
  <c r="E101" i="3"/>
  <c r="J100" i="3"/>
  <c r="I100" i="3"/>
  <c r="G100" i="3"/>
  <c r="E100" i="3"/>
  <c r="J99" i="3"/>
  <c r="I99" i="3"/>
  <c r="G99" i="3"/>
  <c r="E99" i="3"/>
  <c r="J98" i="3"/>
  <c r="I98" i="3"/>
  <c r="G98" i="3"/>
  <c r="E98" i="3"/>
  <c r="J97" i="3"/>
  <c r="I97" i="3"/>
  <c r="G97" i="3"/>
  <c r="E97" i="3"/>
  <c r="J96" i="3"/>
  <c r="I96" i="3"/>
  <c r="G96" i="3"/>
  <c r="E96" i="3"/>
  <c r="J95" i="3"/>
  <c r="I95" i="3"/>
  <c r="G95" i="3"/>
  <c r="E95" i="3"/>
  <c r="J94" i="3"/>
  <c r="I94" i="3"/>
  <c r="G94" i="3"/>
  <c r="E94" i="3"/>
  <c r="J93" i="3"/>
  <c r="I93" i="3"/>
  <c r="G93" i="3"/>
  <c r="E93" i="3"/>
  <c r="J92" i="3"/>
  <c r="I92" i="3"/>
  <c r="G92" i="3"/>
  <c r="E92" i="3"/>
  <c r="J91" i="3"/>
  <c r="I91" i="3"/>
  <c r="G91" i="3"/>
  <c r="E91" i="3"/>
  <c r="J90" i="3"/>
  <c r="I90" i="3"/>
  <c r="G90" i="3"/>
  <c r="E90" i="3"/>
  <c r="J89" i="3"/>
  <c r="I89" i="3"/>
  <c r="G89" i="3"/>
  <c r="E89" i="3"/>
  <c r="J88" i="3"/>
  <c r="I88" i="3"/>
  <c r="G88" i="3"/>
  <c r="E88" i="3"/>
  <c r="J87" i="3"/>
  <c r="I87" i="3"/>
  <c r="G87" i="3"/>
  <c r="E87" i="3"/>
  <c r="J86" i="3"/>
  <c r="I86" i="3"/>
  <c r="G86" i="3"/>
  <c r="E86" i="3"/>
  <c r="J85" i="3"/>
  <c r="I85" i="3"/>
  <c r="G85" i="3"/>
  <c r="E85" i="3"/>
  <c r="J84" i="3"/>
  <c r="I84" i="3"/>
  <c r="G84" i="3"/>
  <c r="E84" i="3"/>
  <c r="J83" i="3"/>
  <c r="I83" i="3"/>
  <c r="G83" i="3"/>
  <c r="E83" i="3"/>
  <c r="J82" i="3"/>
  <c r="I82" i="3"/>
  <c r="G82" i="3"/>
  <c r="E82" i="3"/>
  <c r="J81" i="3"/>
  <c r="I81" i="3"/>
  <c r="G81" i="3"/>
  <c r="E81" i="3"/>
  <c r="J80" i="3"/>
  <c r="I80" i="3"/>
  <c r="G80" i="3"/>
  <c r="E80" i="3"/>
  <c r="J79" i="3"/>
  <c r="I79" i="3"/>
  <c r="G79" i="3"/>
  <c r="E79" i="3"/>
  <c r="J78" i="3"/>
  <c r="I78" i="3"/>
  <c r="G78" i="3"/>
  <c r="E78" i="3"/>
  <c r="J77" i="3"/>
  <c r="I77" i="3"/>
  <c r="G77" i="3"/>
  <c r="E77" i="3"/>
  <c r="J76" i="3"/>
  <c r="I76" i="3"/>
  <c r="G76" i="3"/>
  <c r="E76" i="3"/>
  <c r="J75" i="3"/>
  <c r="I75" i="3"/>
  <c r="G75" i="3"/>
  <c r="E75" i="3"/>
  <c r="J74" i="3"/>
  <c r="I74" i="3"/>
  <c r="G74" i="3"/>
  <c r="E74" i="3"/>
  <c r="J73" i="3"/>
  <c r="I73" i="3"/>
  <c r="G73" i="3"/>
  <c r="E73" i="3"/>
  <c r="J72" i="3"/>
  <c r="I72" i="3"/>
  <c r="G72" i="3"/>
  <c r="E72" i="3"/>
  <c r="J71" i="3"/>
  <c r="I71" i="3"/>
  <c r="G71" i="3"/>
  <c r="E71" i="3"/>
  <c r="J70" i="3"/>
  <c r="I70" i="3"/>
  <c r="G70" i="3"/>
  <c r="E70" i="3"/>
  <c r="J69" i="3"/>
  <c r="I69" i="3"/>
  <c r="G69" i="3"/>
  <c r="E69" i="3"/>
  <c r="J68" i="3"/>
  <c r="I68" i="3"/>
  <c r="G68" i="3"/>
  <c r="E68" i="3"/>
  <c r="J67" i="3"/>
  <c r="I67" i="3"/>
  <c r="G67" i="3"/>
  <c r="E67" i="3"/>
  <c r="J66" i="3"/>
  <c r="I66" i="3"/>
  <c r="G66" i="3"/>
  <c r="E66" i="3"/>
  <c r="J65" i="3"/>
  <c r="I65" i="3"/>
  <c r="G65" i="3"/>
  <c r="E65" i="3"/>
  <c r="J64" i="3"/>
  <c r="I64" i="3"/>
  <c r="G64" i="3"/>
  <c r="E64" i="3"/>
  <c r="J63" i="3"/>
  <c r="I63" i="3"/>
  <c r="G63" i="3"/>
  <c r="E63" i="3"/>
  <c r="J62" i="3"/>
  <c r="I62" i="3"/>
  <c r="G62" i="3"/>
  <c r="E62" i="3"/>
  <c r="J61" i="3"/>
  <c r="I61" i="3"/>
  <c r="G61" i="3"/>
  <c r="E61" i="3"/>
  <c r="J60" i="3"/>
  <c r="I60" i="3"/>
  <c r="G60" i="3"/>
  <c r="E60" i="3"/>
  <c r="J59" i="3"/>
  <c r="I59" i="3"/>
  <c r="G59" i="3"/>
  <c r="E59" i="3"/>
  <c r="J58" i="3"/>
  <c r="I58" i="3"/>
  <c r="G58" i="3"/>
  <c r="E58" i="3"/>
  <c r="J57" i="3"/>
  <c r="I57" i="3"/>
  <c r="G57" i="3"/>
  <c r="E57" i="3"/>
  <c r="J56" i="3"/>
  <c r="I56" i="3"/>
  <c r="G56" i="3"/>
  <c r="E56" i="3"/>
  <c r="J55" i="3"/>
  <c r="I55" i="3"/>
  <c r="G55" i="3"/>
  <c r="E55" i="3"/>
  <c r="J54" i="3"/>
  <c r="I54" i="3"/>
  <c r="G54" i="3"/>
  <c r="E54" i="3"/>
  <c r="J53" i="3"/>
  <c r="I53" i="3"/>
  <c r="G53" i="3"/>
  <c r="E53" i="3"/>
  <c r="J52" i="3"/>
  <c r="I52" i="3"/>
  <c r="G52" i="3"/>
  <c r="E52" i="3"/>
  <c r="J51" i="3"/>
  <c r="I51" i="3"/>
  <c r="G51" i="3"/>
  <c r="E51" i="3"/>
  <c r="J50" i="3"/>
  <c r="I50" i="3"/>
  <c r="G50" i="3"/>
  <c r="E50" i="3"/>
  <c r="J49" i="3"/>
  <c r="I49" i="3"/>
  <c r="G49" i="3"/>
  <c r="E49" i="3"/>
  <c r="J48" i="3"/>
  <c r="I48" i="3"/>
  <c r="G48" i="3"/>
  <c r="E48" i="3"/>
  <c r="J47" i="3"/>
  <c r="I47" i="3"/>
  <c r="G47" i="3"/>
  <c r="E47" i="3"/>
  <c r="J46" i="3"/>
  <c r="I46" i="3"/>
  <c r="G46" i="3"/>
  <c r="E46" i="3"/>
  <c r="J45" i="3"/>
  <c r="I45" i="3"/>
  <c r="G45" i="3"/>
  <c r="E45" i="3"/>
  <c r="J44" i="3"/>
  <c r="I44" i="3"/>
  <c r="G44" i="3"/>
  <c r="E44" i="3"/>
  <c r="J43" i="3"/>
  <c r="I43" i="3"/>
  <c r="G43" i="3"/>
  <c r="E43" i="3"/>
  <c r="J42" i="3"/>
  <c r="I42" i="3"/>
  <c r="G42" i="3"/>
  <c r="E42" i="3"/>
  <c r="J41" i="3"/>
  <c r="I41" i="3"/>
  <c r="G41" i="3"/>
  <c r="E41" i="3"/>
  <c r="J40" i="3"/>
  <c r="I40" i="3"/>
  <c r="G40" i="3"/>
  <c r="E40" i="3"/>
  <c r="J39" i="3"/>
  <c r="I39" i="3"/>
  <c r="G39" i="3"/>
  <c r="E39" i="3"/>
  <c r="J38" i="3"/>
  <c r="I38" i="3"/>
  <c r="G38" i="3"/>
  <c r="E38" i="3"/>
  <c r="J37" i="3"/>
  <c r="I37" i="3"/>
  <c r="G37" i="3"/>
  <c r="E37" i="3"/>
  <c r="J36" i="3"/>
  <c r="I36" i="3"/>
  <c r="G36" i="3"/>
  <c r="E36" i="3"/>
  <c r="J35" i="3"/>
  <c r="I35" i="3"/>
  <c r="G35" i="3"/>
  <c r="E35" i="3"/>
  <c r="J34" i="3"/>
  <c r="I34" i="3"/>
  <c r="G34" i="3"/>
  <c r="E34" i="3"/>
  <c r="J33" i="3"/>
  <c r="I33" i="3"/>
  <c r="G33" i="3"/>
  <c r="E33" i="3"/>
  <c r="J32" i="3"/>
  <c r="I32" i="3"/>
  <c r="G32" i="3"/>
  <c r="E32" i="3"/>
  <c r="J31" i="3"/>
  <c r="I31" i="3"/>
  <c r="G31" i="3"/>
  <c r="E31" i="3"/>
  <c r="J30" i="3"/>
  <c r="I30" i="3"/>
  <c r="G30" i="3"/>
  <c r="E30" i="3"/>
  <c r="J29" i="3"/>
  <c r="I29" i="3"/>
  <c r="G29" i="3"/>
  <c r="E29" i="3"/>
  <c r="J28" i="3"/>
  <c r="I28" i="3"/>
  <c r="G28" i="3"/>
  <c r="E28" i="3"/>
  <c r="J27" i="3"/>
  <c r="I27" i="3"/>
  <c r="G27" i="3"/>
  <c r="E27" i="3"/>
  <c r="J26" i="3"/>
  <c r="I26" i="3"/>
  <c r="G26" i="3"/>
  <c r="E26" i="3"/>
  <c r="J25" i="3"/>
  <c r="I25" i="3"/>
  <c r="G25" i="3"/>
  <c r="E25" i="3"/>
  <c r="J24" i="3"/>
  <c r="I24" i="3"/>
  <c r="G24" i="3"/>
  <c r="E24" i="3"/>
  <c r="J23" i="3"/>
  <c r="I23" i="3"/>
  <c r="G23" i="3"/>
  <c r="E23" i="3"/>
  <c r="J22" i="3"/>
  <c r="I22" i="3"/>
  <c r="G22" i="3"/>
  <c r="E22" i="3"/>
  <c r="J21" i="3"/>
  <c r="I21" i="3"/>
  <c r="G21" i="3"/>
  <c r="E21" i="3"/>
  <c r="J20" i="3"/>
  <c r="I20" i="3"/>
  <c r="G20" i="3"/>
  <c r="E20" i="3"/>
  <c r="J19" i="3"/>
  <c r="I19" i="3"/>
  <c r="G19" i="3"/>
  <c r="E19" i="3"/>
  <c r="J18" i="3"/>
  <c r="I18" i="3"/>
  <c r="G18" i="3"/>
  <c r="E18" i="3"/>
  <c r="I17" i="3"/>
  <c r="G17" i="3"/>
  <c r="E17" i="3"/>
  <c r="J16" i="3"/>
  <c r="I16" i="3"/>
  <c r="G16" i="3"/>
  <c r="E16" i="3"/>
  <c r="J15" i="3"/>
  <c r="I15" i="3"/>
  <c r="G15" i="3"/>
  <c r="E15" i="3"/>
  <c r="J14" i="3"/>
  <c r="I14" i="3"/>
  <c r="G14" i="3"/>
  <c r="E14" i="3"/>
  <c r="J13" i="3"/>
  <c r="I13" i="3"/>
  <c r="G13" i="3"/>
  <c r="E13" i="3"/>
  <c r="J12" i="3"/>
  <c r="I12" i="3"/>
  <c r="G12" i="3"/>
  <c r="E12" i="3"/>
  <c r="J11" i="3"/>
  <c r="I11" i="3"/>
  <c r="G11" i="3"/>
  <c r="E11" i="3"/>
  <c r="J10" i="3"/>
  <c r="I10" i="3"/>
  <c r="G10" i="3"/>
  <c r="E10" i="3"/>
  <c r="K18" i="3" l="1"/>
  <c r="K20" i="3"/>
  <c r="K21" i="3"/>
  <c r="K27" i="3"/>
  <c r="K30" i="3"/>
  <c r="K35" i="3"/>
  <c r="K51" i="3"/>
  <c r="K84" i="3"/>
  <c r="K86" i="3"/>
  <c r="K90" i="3"/>
  <c r="K92" i="3"/>
  <c r="K113" i="3"/>
  <c r="K19" i="3"/>
  <c r="K22" i="3"/>
  <c r="K26" i="3"/>
  <c r="K28" i="3"/>
  <c r="K29" i="3"/>
  <c r="K83" i="3"/>
  <c r="K85" i="3"/>
  <c r="K91" i="3"/>
  <c r="K93" i="3"/>
  <c r="K97" i="3"/>
  <c r="K10" i="3"/>
  <c r="K15" i="3"/>
  <c r="K71" i="3"/>
  <c r="K74" i="3"/>
  <c r="K79" i="3"/>
  <c r="K82" i="3"/>
  <c r="K40" i="3"/>
  <c r="K43" i="3"/>
  <c r="K48" i="3"/>
  <c r="K114" i="3"/>
  <c r="K115" i="3"/>
  <c r="K116" i="3"/>
  <c r="K117" i="3"/>
  <c r="K121" i="3"/>
  <c r="K123" i="3"/>
  <c r="K124" i="3"/>
  <c r="K125" i="3"/>
  <c r="K126" i="3"/>
  <c r="K52" i="3"/>
  <c r="K53" i="3"/>
  <c r="K54" i="3"/>
  <c r="K55" i="3"/>
  <c r="K59" i="3"/>
  <c r="K60" i="3"/>
  <c r="K61" i="3"/>
  <c r="K62" i="3"/>
  <c r="K66" i="3"/>
  <c r="K102" i="3"/>
  <c r="K105" i="3"/>
  <c r="K110" i="3"/>
  <c r="K36" i="3"/>
  <c r="K37" i="3"/>
  <c r="K38" i="3"/>
  <c r="K39" i="3"/>
  <c r="K67" i="3"/>
  <c r="K68" i="3"/>
  <c r="K69" i="3"/>
  <c r="K70" i="3"/>
  <c r="K98" i="3"/>
  <c r="K99" i="3"/>
  <c r="K100" i="3"/>
  <c r="K101" i="3"/>
  <c r="K11" i="3"/>
  <c r="K12" i="3"/>
  <c r="K13" i="3"/>
  <c r="K14" i="3"/>
  <c r="K23" i="3"/>
  <c r="K44" i="3"/>
  <c r="K45" i="3"/>
  <c r="K46" i="3"/>
  <c r="K47" i="3"/>
  <c r="K56" i="3"/>
  <c r="K75" i="3"/>
  <c r="K76" i="3"/>
  <c r="K77" i="3"/>
  <c r="K78" i="3"/>
  <c r="K87" i="3"/>
  <c r="K106" i="3"/>
  <c r="K107" i="3"/>
  <c r="K108" i="3"/>
  <c r="K109" i="3"/>
  <c r="K118" i="3"/>
  <c r="K31" i="3"/>
  <c r="K63" i="3"/>
  <c r="K94" i="3"/>
  <c r="K127" i="3"/>
  <c r="K16" i="3"/>
  <c r="K17" i="3"/>
  <c r="K24" i="3"/>
  <c r="K25" i="3"/>
  <c r="K32" i="3"/>
  <c r="K33" i="3"/>
  <c r="K34" i="3"/>
  <c r="K41" i="3"/>
  <c r="K42" i="3"/>
  <c r="K49" i="3"/>
  <c r="K50" i="3"/>
  <c r="K57" i="3"/>
  <c r="K58" i="3"/>
  <c r="K64" i="3"/>
  <c r="K65" i="3"/>
  <c r="K72" i="3"/>
  <c r="K73" i="3"/>
  <c r="K80" i="3"/>
  <c r="K81" i="3"/>
  <c r="K88" i="3"/>
  <c r="K89" i="3"/>
  <c r="K95" i="3"/>
  <c r="K96" i="3"/>
  <c r="K103" i="3"/>
  <c r="K104" i="3"/>
  <c r="K111" i="3"/>
  <c r="K112" i="3"/>
  <c r="K119" i="3"/>
  <c r="K120" i="3"/>
  <c r="K128" i="3"/>
  <c r="K122" i="3"/>
</calcChain>
</file>

<file path=xl/sharedStrings.xml><?xml version="1.0" encoding="utf-8"?>
<sst xmlns="http://schemas.openxmlformats.org/spreadsheetml/2006/main" count="488" uniqueCount="280">
  <si>
    <t>№ п/п</t>
  </si>
  <si>
    <t>Количество вопросов данного наименования в 2017 году</t>
  </si>
  <si>
    <t>Доля вопросов данного наименования в 2017 году (от общего количества вопросов)</t>
  </si>
  <si>
    <t>Количество вопросов данного наименования за аналогичный период прошлого года</t>
  </si>
  <si>
    <t>Доля вопросов данного наименования за аналогичный период прошлого года (от общего количества вопросов)</t>
  </si>
  <si>
    <t>Количество вопросов данного наименования в отчетном периоде</t>
  </si>
  <si>
    <t>Доля вопросов данного наименования  в отчетном периоде (от общего количества вопросов)</t>
  </si>
  <si>
    <t>Динамика количества вопросов данного наименования
(7-5)</t>
  </si>
  <si>
    <t>Динамика доли вопросов данного наименования 
(8-6)</t>
  </si>
  <si>
    <t xml:space="preserve">Причины увеличения количества (доли) вопросов данного наименования </t>
  </si>
  <si>
    <t>Наименование вопроса в соотвествии с типовым общероссийским тематическим классификатором обращений граждан, утвержденным заместителем Руководителя Администрации Президента Российской Федерации, руководителем рабочей группы при Администрации Президента Российской Федерации по координации и оценке работы с обращениями граждан и организаций от 28.11.2017 № А1-5093о</t>
  </si>
  <si>
    <t>Меры, принимаемые для снижение активности населения по вопросу данного наименования</t>
  </si>
  <si>
    <t>Сведения об обращениях граждан, поступивших в (наименование муниципального образования автономного округа), за (отченый период)</t>
  </si>
  <si>
    <t>Наименование вопроса в соотвествии с типовым общероссийским тематическим классификатором обращений граждан, утвержденным заместителем Руководителя Администрации Президента Российской Федерации, руководителем рабочей группы при Администрации Президента Рос</t>
  </si>
  <si>
    <t>Налог на имущество</t>
  </si>
  <si>
    <t>Трудовые отношениея. Заключение, изменение и прекращение трудового договора</t>
  </si>
  <si>
    <t>Система дошкольного образования</t>
  </si>
  <si>
    <t>Арендные отношения</t>
  </si>
  <si>
    <t>Оценка деятельности органов местного самоуправления РФ по достижению целевых показателей</t>
  </si>
  <si>
    <t>Приборы учета коммунальных  ресурсов в жилищном фонде (в том числе на общедомовые нужды)</t>
  </si>
  <si>
    <t>Выделение жилья молодым семьям, специалистам</t>
  </si>
  <si>
    <t>Модернизация и развитие учреждений физкультуры и спорта</t>
  </si>
  <si>
    <t>Условие проживание в связи со строительством или работой объектов коммунального обслуживания</t>
  </si>
  <si>
    <t>Конфликты на бытовой почве</t>
  </si>
  <si>
    <t>Разработка и использование новых технологий в сфере образования (в том числе вариативные формы дошкольного образования, создание дошкольных групп в общеобразовательных школах и пр.)</t>
  </si>
  <si>
    <t>Газификация поселений</t>
  </si>
  <si>
    <t>Органы ЗАГСА</t>
  </si>
  <si>
    <t>Управляющие организации, товарищества собственников жилья и иные формы управления с собственностью</t>
  </si>
  <si>
    <t>Аграрная политика, управление агропромышленным комплексом</t>
  </si>
  <si>
    <t>Охотничье хозяйство, пчеловодство</t>
  </si>
  <si>
    <t>Паспортная система. Регистрация по месту жительства и месту пребывания</t>
  </si>
  <si>
    <t xml:space="preserve">Эксплуатация и сохранность автомобильных дорог </t>
  </si>
  <si>
    <t>Переселение из подвалов, барков, коммуналок, общежитий, аварийных домов, ветхого жилья, санитарно-защитной зоны</t>
  </si>
  <si>
    <t>Улучшение жилищных условий, предоставление жилого помещения по договору социального найма</t>
  </si>
  <si>
    <t>Почетные звания</t>
  </si>
  <si>
    <t>Распределение жилых помещений, предоставляемых по договору социального найма</t>
  </si>
  <si>
    <t>Лечение и оказание медицинской помощи</t>
  </si>
  <si>
    <t>Туризм. Экскурсии (за исключением международного сотрудничества)</t>
  </si>
  <si>
    <t>Обеспечение жильем ветеранов, инвалидов и семей, имеющих детей инвалидов</t>
  </si>
  <si>
    <t>Перебои в водоснабжении</t>
  </si>
  <si>
    <t>Оплата жилищно-коммунальных услуг (ЖКХ)</t>
  </si>
  <si>
    <t>Обеспечение жильем детей-сирот и детей, оставшихся бес попечительства</t>
  </si>
  <si>
    <t>Выделение земельных участков для строительства, фермерства, садоводства и огородства</t>
  </si>
  <si>
    <t>Иные подвопросы</t>
  </si>
  <si>
    <t xml:space="preserve">Муниципальный жилищный фонд </t>
  </si>
  <si>
    <t>Спортивные сооружения, укрепление материальной базы спорта</t>
  </si>
  <si>
    <t>Торговля и органы местного самоуправления. Размещение торговых точек</t>
  </si>
  <si>
    <t>Коммунально бытовое хозяйство и предоставление услуг в условиях рынка</t>
  </si>
  <si>
    <t>Благоустройство городов и поселков. Обустройство придомовых территорий</t>
  </si>
  <si>
    <t>Обследование жилого фонда на предмет пригодности для проживания (ветхое аварийное жилье)</t>
  </si>
  <si>
    <t>Санитарно-эпидемиологическое благополучие населения. Профилактика и лечение инфекционных заболеваний, работа санэпидемнадзора</t>
  </si>
  <si>
    <t>Оценка достижений целевых показателей социально-экономического развития Российской Федерации, определенных Президентом Российской Федерации</t>
  </si>
  <si>
    <t>Театры, концертные организации, цирки</t>
  </si>
  <si>
    <t>Водный транспорт (транспортное обслуживание населения)</t>
  </si>
  <si>
    <t>Рыбное хозяйство. Производство рыбопродуктов и морепродуктов. Борьба с браконьерством</t>
  </si>
  <si>
    <t>Инвестиции в строительство</t>
  </si>
  <si>
    <t>Архивный фонд. Структура архива. Сеть государственных и муниципальных архивов</t>
  </si>
  <si>
    <t>Права коренных, малочисленных народов</t>
  </si>
  <si>
    <t>Трудоустройство в органах, организациях и на предприятиях</t>
  </si>
  <si>
    <t>Заработная плата педагогических работников</t>
  </si>
  <si>
    <t>Организация, оплата и нормирование труда</t>
  </si>
  <si>
    <t>Кредиты, компенсации, субсидии, льготы</t>
  </si>
  <si>
    <t xml:space="preserve">Розыск граждан, находящийся в компетенции органов внутренних дел  </t>
  </si>
  <si>
    <t>Лекарственное обеспечение</t>
  </si>
  <si>
    <t>Исчисление пособий граждан, имеющим детей</t>
  </si>
  <si>
    <t>Обслуживание автолюбителей (автосервис, АЗС, гаражи, стоянки)</t>
  </si>
  <si>
    <t>Внешкольные учреждения - юных техников, лагеря отдыха и тд.</t>
  </si>
  <si>
    <t>Музейное дело. Музеи</t>
  </si>
  <si>
    <t>Строительство на селе (кроме жилищного)</t>
  </si>
  <si>
    <t>Государственная оценка объектов недвижимости</t>
  </si>
  <si>
    <t>Предоставление субсидий на жилье</t>
  </si>
  <si>
    <t>Информация о гражданах (персональные данные)</t>
  </si>
  <si>
    <t>Установка и содержание остановок общего транспорта</t>
  </si>
  <si>
    <t>Вопросы заемщиков и кредитов</t>
  </si>
  <si>
    <t>Борьба с антисанитарией. Уборка мусора</t>
  </si>
  <si>
    <t>Зачет и возврат излишне уплаченных или излишне взысканных сумм налогов, сборов, пеней, штрафов</t>
  </si>
  <si>
    <t>Назначение трудовой пенсии (по старости, по инвалидности, в случае потери кормильца)</t>
  </si>
  <si>
    <t>Строительство объектов социальной сферы (науки, культуры, спорта, народного образования, здравоохранения, торговли)</t>
  </si>
  <si>
    <t>Звание «Ветеран труда», «Участник трудового фронта»</t>
  </si>
  <si>
    <t>Приватизация государственного и муниципального жилищного фонда. Рынок жиль</t>
  </si>
  <si>
    <t>Право общественных объединений обращаться в суды общей юрисдикции или арбитражные суды в защиту интересов своих участников</t>
  </si>
  <si>
    <t>Фермерские (крестьянские) хозяйства и аренда на селе</t>
  </si>
  <si>
    <t>Общественные объединения физкультурно – оздоровительной и спортивной направленности</t>
  </si>
  <si>
    <t>Благодарности, приглашения, поздравления органу местного самоуправления</t>
  </si>
  <si>
    <t>Изменение статуса земельных участков</t>
  </si>
  <si>
    <t>Право на охрану здоровья и медицинскую помощь</t>
  </si>
  <si>
    <t>Строительство и экология</t>
  </si>
  <si>
    <t>Эксплуатация и ремонт многоквартирных домов муниципального и ведомственного жилищного фонда</t>
  </si>
  <si>
    <t xml:space="preserve">Эксплуатация и ремонт приватизированных квартир </t>
  </si>
  <si>
    <t>Купля – продажа квартир, домов</t>
  </si>
  <si>
    <t>Спорт. Деятельность руководителей этой сферы</t>
  </si>
  <si>
    <t>Водоснабжение поселений</t>
  </si>
  <si>
    <t>Вопросы частного домовладения</t>
  </si>
  <si>
    <t>Воссоединение с близкими родственниками</t>
  </si>
  <si>
    <t>Деятельность органов местного самоуправления  и его руководителей</t>
  </si>
  <si>
    <t>Эксплуатация и ремонт квартир в домах муниципального и ведомственного жилищного фонда</t>
  </si>
  <si>
    <t>Опека и попечительство</t>
  </si>
  <si>
    <t>Усыновление (удочерение) детей</t>
  </si>
  <si>
    <t>Начисление заработной платы</t>
  </si>
  <si>
    <t>Вопросы лиц, имеющих право первоочередного получения жилплощади</t>
  </si>
  <si>
    <t>Результаты рассмотрения обращений</t>
  </si>
  <si>
    <t>Возврат уплаченной госпошлины</t>
  </si>
  <si>
    <t>Оказание финансовой помощи</t>
  </si>
  <si>
    <t>Строительство и реконструкция объектов государственной границы Российской Федерации</t>
  </si>
  <si>
    <t>Разрешение жилищных споров. Ответственность за нарушение жилищного законодательства</t>
  </si>
  <si>
    <t>Получение места в детских дошкольных воспитательных учреждениях</t>
  </si>
  <si>
    <t>Право частной собственности</t>
  </si>
  <si>
    <t>Культура и ее материальная база. О работе руководителей органов и учреждений культуры</t>
  </si>
  <si>
    <t>Охрана общественного порядка в городских и сельских поселениях</t>
  </si>
  <si>
    <t>Оказание услуг (за исключение частного права)</t>
  </si>
  <si>
    <t>Условия проживания в связи со строительством или работой объектов коммунального обслуживания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</si>
  <si>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</si>
  <si>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Капитальный ремонт общего имущества</t>
  </si>
  <si>
    <t>Городской, сельский и междугородний пассажирский транспорт</t>
  </si>
  <si>
    <t>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</si>
  <si>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Государственные программы</t>
  </si>
  <si>
    <t>Предоставление коммунальных услуг ненадлежащего качества</t>
  </si>
  <si>
    <t>Перебои в водоотведении и канализовании</t>
  </si>
  <si>
    <t>Подключение индивидуальных жилых домов к централизованным сетям водо-, тепло - газо-, электроснабжения и водоотведения</t>
  </si>
  <si>
    <t>Строительные организации, застройщики</t>
  </si>
  <si>
    <t>Развитие здравоохранения</t>
  </si>
  <si>
    <t>Перебои в электроснабжении</t>
  </si>
  <si>
    <t>Оценка воздействия на окружающую среду и экологическая экспертиза. Экологический контроль, надзор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</si>
  <si>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</si>
  <si>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Потребительские кредиты гражданам и индивидуальным предпринимателям. Кредитная информация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</si>
  <si>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</si>
  <si>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Выделение земельных участков для индивидуального жилищного строительства</t>
  </si>
  <si>
    <t>Закупки для государственных и муниципальных нужд</t>
  </si>
  <si>
    <t>Устранение строительных недоделок</t>
  </si>
  <si>
    <t>Коммерческий найм жилого помещения</t>
  </si>
  <si>
    <t>Выселение из жилища</t>
  </si>
  <si>
    <t>Администрация Кондинского района</t>
  </si>
  <si>
    <t>Итого:</t>
  </si>
  <si>
    <t>Итого</t>
  </si>
  <si>
    <t>Администрация городского поселения Куминский</t>
  </si>
  <si>
    <t xml:space="preserve">Эксплуатация и ремонт муниципального жилищного фонда 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</si>
  <si>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</si>
  <si>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 xml:space="preserve">Землеустройство. Установление (изменение) границ  земельных участков </t>
  </si>
  <si>
    <t xml:space="preserve">Приватизация земельных участков </t>
  </si>
  <si>
    <t>Организация выгула собак</t>
  </si>
  <si>
    <t>Задолженность по налогам, сборам, и взносам в бюджеты государственных внебюджетных фондов</t>
  </si>
  <si>
    <t xml:space="preserve">Образование земельных участков (образование, раздел, выдел, объединение земельных участков). Возниконовение прав на землю </t>
  </si>
  <si>
    <t xml:space="preserve">Оформление договора социального найма жилого помещения </t>
  </si>
  <si>
    <t>Переселение из подвалов, бараков, коммуналок, общежитий, аварийных домов, ветхого жилья, санитарно-защитной зоны</t>
  </si>
  <si>
    <t>Регистрация по месту жительства и пребывания</t>
  </si>
  <si>
    <t>Арендные отношения в области землепользования</t>
  </si>
  <si>
    <t>Администрация городского поселения Луговой</t>
  </si>
  <si>
    <t>Администрация городского поселения Мортка</t>
  </si>
  <si>
    <t>Аварийная ситуация устранена . Жителям рекомендовано определить собственника водопроводных сетей и организовать содержание и обслуживание сетей.</t>
  </si>
  <si>
    <t>Постановка на учет и восстановление в очереди на получение жилья</t>
  </si>
  <si>
    <t>Оформление недвижимости в собственность</t>
  </si>
  <si>
    <t>Приватизация государстенного и муниципального жилищного фонда. Рынок жилья</t>
  </si>
  <si>
    <t>Благоустройство городов и поселков.Обустройство придомовых территорий</t>
  </si>
  <si>
    <t>Улучшение жилищных условий, предоставление жилого помещения по договорам социального найма</t>
  </si>
  <si>
    <t>Водный транспорт (транспортное обслуживание)</t>
  </si>
  <si>
    <t>Выполнение работ по капитальному ремонту</t>
  </si>
  <si>
    <t>Предоставление дополнительных льгот отдельным категориям граждан, установленнных законодательством субъекта РФ (в том числе предоставление земельного участка многодетным семьям и др)</t>
  </si>
  <si>
    <t>Обследование жилого фонда на предмет пригодности для проживания (ветхое и аварийное жилье)</t>
  </si>
  <si>
    <t>Эксплуатация и ремонт многоквартирных жилых домов муниципального и ведомственного жилищного фондов</t>
  </si>
  <si>
    <t>Обеспечение жильем, улучшение жилищных условий.</t>
  </si>
  <si>
    <t>Тарифы и оплата жилищно-коммунальных услуг.</t>
  </si>
  <si>
    <t>Иные обращения</t>
  </si>
  <si>
    <t>Администрация сельское поселение Мулымья</t>
  </si>
  <si>
    <t>Постановка на учет в органе местного самоуправления  и восстановление в очереди на получение жилья граждан, нуждающихся в жилых помещениях</t>
  </si>
  <si>
    <t>Определение в дома-интернаты для престарелых и инвалидов, психоневрологические интернаты. Деятельность названных учреждений.</t>
  </si>
  <si>
    <t>Перевод жилого помещения в нежилое помещение</t>
  </si>
  <si>
    <t>Обмен жилых помещений. Оформление договора социального найма жилого помещения</t>
  </si>
  <si>
    <t>Запросы архивных данных</t>
  </si>
  <si>
    <t>Защита прав на землю и рассмотрение земельных споров</t>
  </si>
  <si>
    <t>Уличное освещение</t>
  </si>
  <si>
    <t>Благоустройство и ремонт подъездных дорог, в том числе тротуаров</t>
  </si>
  <si>
    <t>Администрация сельсое поселение Половинка</t>
  </si>
  <si>
    <t xml:space="preserve"> Выделение земельных участков для индивидуального жилищного строительства </t>
  </si>
  <si>
    <t xml:space="preserve"> Жилищное строительство</t>
  </si>
  <si>
    <t xml:space="preserve"> Улучшение жилищных условий, предоставление жилых помещений по договору социального найма гражданам состоящим на учете в органах мастного самоуправления в качестве нуждающихся в жилых помещениях</t>
  </si>
  <si>
    <t>Устранение аварийных ситуаций на магистральных коммуникациях. Работа аварийных коммунальных служб</t>
  </si>
  <si>
    <t xml:space="preserve">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</si>
  <si>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 xml:space="preserve"> Деятельность органов исполнительной власти субъекта Российской Федерации. Принимаемые решения</t>
  </si>
  <si>
    <t xml:space="preserve"> Технологическое присоединение потребителей к системам электро-, тепло-, газо-, водоснабжения</t>
  </si>
  <si>
    <t xml:space="preserve"> Организация выгула собак</t>
  </si>
  <si>
    <t xml:space="preserve"> Благоустройство и ремонт подъздных дорог, в том числе тротуаров</t>
  </si>
  <si>
    <t xml:space="preserve">Ненадлежащее содержание домашних животных </t>
  </si>
  <si>
    <t xml:space="preserve"> Переустройство и перепланировка жилого помещения</t>
  </si>
  <si>
    <t>Деятельность органов ЗАГС</t>
  </si>
  <si>
    <t>Администрация городского поселения Кондинское</t>
  </si>
  <si>
    <t>Предоставление выписок из реестров</t>
  </si>
  <si>
    <t>Транспортное обслуживание населения</t>
  </si>
  <si>
    <t>Земельные споры</t>
  </si>
  <si>
    <t>Социальная защита ветеранов военной службы, ветеранов государственной службы, ветеранов труда</t>
  </si>
  <si>
    <t>Муниципальные закупки, конкурсы, аукцилны</t>
  </si>
  <si>
    <t>Администрация сельского поселения Леуши</t>
  </si>
  <si>
    <t>Эксплуатация и ремонт 
квартир в домах муниципального и 
ведомственного жилищного фонда</t>
  </si>
  <si>
    <t>Обеспечение жильем ветеранов, инвалидов и семей, имеющих детей-инвалидов</t>
  </si>
  <si>
    <t>Выделение леса для строительства жилых домов и собственных нужд населения</t>
  </si>
  <si>
    <t xml:space="preserve"> Строительство и реконструкция объектов железнодорожного, авиа- и водного транспорта, дорог</t>
  </si>
  <si>
    <t>Полномочия государственных органов и органов местного самоуправления в области земельных отношений</t>
  </si>
  <si>
    <t>Договоры и другие обязательства (за исключением международного частного права)</t>
  </si>
  <si>
    <t xml:space="preserve"> Переселение из подвалов, бараков, коммуналок, общежитий, аварийных домов, ветхого жилья, санитарно-защитной зоны</t>
  </si>
  <si>
    <t xml:space="preserve"> Обследование жилого фонда на предмет пригодности для проживания (ветхое и аварийное жилье)</t>
  </si>
  <si>
    <t xml:space="preserve"> Муниципальный жилищный фонд</t>
  </si>
  <si>
    <t xml:space="preserve"> Право на получение и распространение информации</t>
  </si>
  <si>
    <t>Организация условий и мест для детского отдыха и досуга (детских и спортивных площадок)</t>
  </si>
  <si>
    <t xml:space="preserve"> Предоставление жилого помещения по договору коммерческого найма</t>
  </si>
  <si>
    <t xml:space="preserve">Ремонт муниципального жилищного фонда </t>
  </si>
  <si>
    <t>Улучшение жилищных условий</t>
  </si>
  <si>
    <t>Приватизация жилого помещения</t>
  </si>
  <si>
    <t>Администрация сельского поселения Шугур</t>
  </si>
  <si>
    <t>Администрация сельского поселения Болчары</t>
  </si>
  <si>
    <t>Эксплуатация и ремонт государственного, муниципального и ведомственного жилищного фондов</t>
  </si>
  <si>
    <t>Обеспечение жильем инвалидов и семей, имеющих детей-инвалидов</t>
  </si>
  <si>
    <t>Нотариат</t>
  </si>
  <si>
    <t>Обмен жилых помещений. Оформление договора социального найма (найма) жилого помещения</t>
  </si>
  <si>
    <t>Коммунально-бытовое хозяйство и предоставление услуг в условиях рынка</t>
  </si>
  <si>
    <t>Правила пользования жилыми помещениями (перепланировки, реконструкции, переоборудование, использование не по назначению)</t>
  </si>
  <si>
    <t>Трудоустройство. Безработица. Органы службы занятости. Государственные услуги в области содействия занятости населения</t>
  </si>
  <si>
    <t>Приборы учета коммунальных ресурсов в жилищном фонде (в том числе на общедомовые нужды)</t>
  </si>
  <si>
    <t>Служебные жилые помещения</t>
  </si>
  <si>
    <t xml:space="preserve"> Условия проведения образовательного процесса</t>
  </si>
  <si>
    <t>Эксплуатация и ремонт частного жилищного фонда (приватизированные жилые помещения в многоквартирных домах, индивидуальные жилые дома)</t>
  </si>
  <si>
    <t>Возврат или зачет излишне уплаченных или излишне взысканных сумм налогов, сборов, взносов, пеней и штрафов</t>
  </si>
  <si>
    <t>Частный жилищный фонд</t>
  </si>
  <si>
    <t>Государственные и муниципальные услуги (многофункциональные центры)</t>
  </si>
  <si>
    <t>Опека и попечительство. Службы по обслуживанию детей, оказавшихся в трудной жизненной ситуации</t>
  </si>
  <si>
    <t>Архивный фонд. Архивы. Структура архивов</t>
  </si>
  <si>
    <t>Индивидуальное жилищное строительство</t>
  </si>
  <si>
    <t>Установка банкоматов, терминалов оплаты в населенных пунктах</t>
  </si>
  <si>
    <t>13</t>
  </si>
  <si>
    <t>22,41</t>
  </si>
  <si>
    <t>2</t>
  </si>
  <si>
    <t>0</t>
  </si>
  <si>
    <t>1</t>
  </si>
  <si>
    <t>1,72</t>
  </si>
  <si>
    <t>16,67</t>
  </si>
  <si>
    <t>12.07</t>
  </si>
  <si>
    <t>100</t>
  </si>
  <si>
    <t>3,45</t>
  </si>
  <si>
    <t>5,17</t>
  </si>
  <si>
    <t>8,62</t>
  </si>
  <si>
    <t>4</t>
  </si>
  <si>
    <t>6,90</t>
  </si>
  <si>
    <t>Участие в программе "Снос ветхого жилья"</t>
  </si>
  <si>
    <t>Даны устные разъяснения, письменного ответа не требовалось. Информация по увеличению заработной платы работников бюджетной сферы освещена в средсвах массовой информации</t>
  </si>
  <si>
    <t xml:space="preserve">Увеличение заработной платы работников бюджетной сферы, увеличение минимального уровня оплаты труда с 1 января 2018 года (устные обращения граждан по вопросу трудоустройства). </t>
  </si>
  <si>
    <t>В связи с непредставлением
документов, необходимых для вынесения решения о предоставлении
жилищной субсидии, что
является основанием для снятия с учета граждан на получение жилищных
субсидий в рамках программы «Переселение из районов Крайнего Севера и приравненным к ним местностей»</t>
  </si>
  <si>
    <t>Предложено принять участие в
федеральной программе «Переселение из районов Крайнего Севера и
приравненных к ним местностей» в рамках подпрограммы «Выполнение
государственных обязательств по обеспечению жильем категорий граждан,
установленных федеральным законодательством» федеральной целевой
программы «Жилище» на 2015-2020 годы</t>
  </si>
  <si>
    <t xml:space="preserve">О предоставлении земельного
участка для ведения крестьянского (фермерского) хозяйства </t>
  </si>
  <si>
    <t>По вопросу представления некачественной услуги
по водоснабжению в д. Ушья, по  замене ветхих
 водопроводных сетей в сп.Леуши</t>
  </si>
  <si>
    <t>Для улучшения качества питьевой воды  проведены работы по техническому перевооружению существующих водооочистных сооружений, по пусконаладке запуску локальных
очистных сооружений на водозаборе д. Ушья. В январе 2018 года проведен отбор проб воды, цветность и мутность
воды отсутствует. Открытым акционерным общество «Теплоэнергия»
направлено письмо в Федеральную службу по надзору в сфере защиты прав потребителей и благополучия человека ФБУЗ «Центр гигиены и эпидемиологии в Ханты-Мансийском автономном округе - Югре» . По подключению к водопроводным сетям жителей сп.Леуши, необходимо обратиться в ресурсоснабжающую организацию ООО «Междуреченские
коммунальные системы» с заявлением для получения технических условий.</t>
  </si>
  <si>
    <t>Даны разъяснения</t>
  </si>
  <si>
    <t xml:space="preserve">Вопрос решен положительно, отключение электрической энергии не производилось
</t>
  </si>
  <si>
    <t xml:space="preserve">В связи с отключением электрической энергии 28 января 2018 года в п. Луговой </t>
  </si>
  <si>
    <t>В связи с прокладкой электрического провода в многоквартирном доме </t>
  </si>
  <si>
    <t>Произведен демонтаж электрического кабеля из квартиры, проведена профилактическая беседа с жильцами на тему обеспечения пожарной безопасности при использовании электроприборов</t>
  </si>
  <si>
    <t>В связи с затоплением ванной комнаты
стоками системы водоотведения в жилом помещении</t>
  </si>
  <si>
    <t>В рамках безвозмездной помощи силами администрации Кондинского района и ресурсоснабжающей организации ООО «Междуреченские коммунальные системы» произведены работы по промывке системы водоотведения при помощи специализированной техники. Дан письменный ответ.</t>
  </si>
  <si>
    <t>В связи с сокращением производственной программы пассажирских перевозок по внутрипоселковым маршрутам       пгт. Междуреченский в 2018 году</t>
  </si>
  <si>
    <t xml:space="preserve">В программу пассажирских перевозокв                                 пгт. Междуреченский добавлено 2 ежедневных рейса по маршруту ИРП-Вокзал </t>
  </si>
  <si>
    <t>1. В работе.                                                2. Дан ответ о том, что  расширение земельного участка не представляется возможным, поскольку он
граничит с земельными участками, находящимися в собственности иных
физических лиц</t>
  </si>
  <si>
    <t>Дано разъяснение, что отсутствие в муниципальном образовании Кондинский район услуг
централизованного газоснабжения обусловлено отдаленностью территории от
магистральных газотранспортных систем. Правительством
Ханты-Мансийского автономного округа - Югры принято решение о рассмотрении
возможности альтернативной газификации населенных пунктов с использованием
попутного нефтяного газа, сжатого (компримированного) природного газа,
сжиженного углеводородного газа и сжиженного природного газа</t>
  </si>
  <si>
    <t>Аварийная ситуация, прорвало трубу водоснабжения</t>
  </si>
  <si>
    <t>Предоставление жилья по соцнайму в 2017 году, возникновение условия</t>
  </si>
  <si>
    <t>Проведение проверочных мероприятий по соблюдению условий при постановке на учет в качестве нуждающихся</t>
  </si>
  <si>
    <t>Формирование программы по ремонту муниципального жилья, активность по данному направлению обычно возрастает к летнему периоду</t>
  </si>
  <si>
    <t>Проведено обследование</t>
  </si>
  <si>
    <t>Проведено обследование, разъяснительная работа</t>
  </si>
  <si>
    <t>О желании жителя иметь детскую площадку возле дома</t>
  </si>
  <si>
    <t>Изменение статуса жилого помещения</t>
  </si>
  <si>
    <t>Увеличение % износа жилых помещений</t>
  </si>
  <si>
    <t>1. В связи с затоплением ванной комнаты в  жилом помещении
из-за непрохождения стоков в системе водоотведения.                                  2.В связи с необходимостью проведения капитального
ремонта жилого помещения в п. Половинка</t>
  </si>
  <si>
    <t>В связи с газификации населенных пунктов
муниципального образования Кондинский район с. Шаим и                   п. Мулымья</t>
  </si>
  <si>
    <t>1. Даны рекомендации собственнику квартиры, 
совместно с жителями соседних квартир, за счет собственных
средств, в рамках содержания общего имущества произвести работы по ремонту
и прочистке трубы, так как трубы-стояки, которые используются несколькими
квартирами, являются общедомовой собственностью многоквартирного жилого
дома.                                              2. Проведено комиссионное
обследование квартиры,  принято решение о
необходимости проведения ремонтных работ в  жилом помещении (ремонт межкомнатных и входной дверей, крыльца и веранды)</t>
  </si>
  <si>
    <t>1. В связи с обнародованием муниципального акта - положения о межевании земельных участков для льготной категории населения, граждане обращаются за проведением бесплатного межевания земельных участков. 2. Просьба заявителя оказать содействие в расширении и
отсыпке грунтом земельного участка, расположенного в                    пгт. Междуреченский, находящегося в собственности</t>
  </si>
  <si>
    <t>В связи с закрытием  бактериологической лаборатории филиала БУ ХМАО-Югры
«Кондинская районная больница» в пгт. Кондинское, так как диагностика кишечных вирусов в
лаборатории невозможна из-за отсутствия ламинарного бокса,                   а диагностика
дисбактериоза и серологические исследования невозможны по причине отсутствия
врача-бактериолога</t>
  </si>
  <si>
    <t>В целях оказания качественной первичной медико-санитарной помощи разработана схема по доставке проб для бактериологических исследований в специальных транспортных средах, в бактериологическую лабораторию                                  пгт. Междуреченский, с соблюдением противоэпидемических требований</t>
  </si>
  <si>
    <t>Муниципальный жилищный фонд</t>
  </si>
  <si>
    <t xml:space="preserve">В связи с пагубным влиянием, прокладки нефтепровода, газопровода,
прокладки дороги и двух линий ЛЭП, через реку Нюрымья, возле с. Ямки. Обращение гражданина в адрес Президента РФ, перенаправлено из Службы жилищного и строительного надзора и Департамента природных ресурсов ХМАО-Югры.                                                         </t>
  </si>
  <si>
    <t>В
настоящее время работы в
районе р. Нюрымья,
расположенной в 3,5 км южнее с. Ямки Кондинского района, не проводятся</t>
  </si>
  <si>
    <t>Утверждена программа "Комфортная городская среда"</t>
  </si>
  <si>
    <t>На рассмотрении, ответ будет дан положительный.</t>
  </si>
  <si>
    <t>Вопрос решен положительно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</si>
</sst>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[$-419]mmmm\ yyyy;@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7">
    <xf numFmtId="0" fontId="0" fillId="0" borderId="0"/>
    <xf numFmtId="0" fontId="4" fillId="0" borderId="0"/>
    <xf numFmtId="165" fontId="4" fillId="0" borderId="0"/>
    <xf numFmtId="165" fontId="7" fillId="0" borderId="0" applyNumberFormat="0" applyFill="0" applyBorder="0" applyAlignment="0" applyProtection="0"/>
    <xf numFmtId="165" fontId="8" fillId="0" borderId="2" applyNumberFormat="0" applyFill="0" applyAlignment="0" applyProtection="0"/>
    <xf numFmtId="165" fontId="9" fillId="0" borderId="3" applyNumberFormat="0" applyFill="0" applyAlignment="0" applyProtection="0"/>
    <xf numFmtId="165" fontId="10" fillId="0" borderId="4" applyNumberFormat="0" applyFill="0" applyAlignment="0" applyProtection="0"/>
    <xf numFmtId="165" fontId="10" fillId="0" borderId="0" applyNumberFormat="0" applyFill="0" applyBorder="0" applyAlignment="0" applyProtection="0"/>
    <xf numFmtId="165" fontId="11" fillId="2" borderId="0" applyNumberFormat="0" applyBorder="0" applyAlignment="0" applyProtection="0"/>
    <xf numFmtId="165" fontId="12" fillId="3" borderId="0" applyNumberFormat="0" applyBorder="0" applyAlignment="0" applyProtection="0"/>
    <xf numFmtId="165" fontId="13" fillId="4" borderId="0" applyNumberFormat="0" applyBorder="0" applyAlignment="0" applyProtection="0"/>
    <xf numFmtId="165" fontId="14" fillId="5" borderId="5" applyNumberFormat="0" applyAlignment="0" applyProtection="0"/>
    <xf numFmtId="165" fontId="15" fillId="6" borderId="6" applyNumberFormat="0" applyAlignment="0" applyProtection="0"/>
    <xf numFmtId="165" fontId="16" fillId="6" borderId="5" applyNumberFormat="0" applyAlignment="0" applyProtection="0"/>
    <xf numFmtId="165" fontId="17" fillId="0" borderId="7" applyNumberFormat="0" applyFill="0" applyAlignment="0" applyProtection="0"/>
    <xf numFmtId="165" fontId="18" fillId="7" borderId="8" applyNumberFormat="0" applyAlignment="0" applyProtection="0"/>
    <xf numFmtId="165" fontId="19" fillId="0" borderId="0" applyNumberFormat="0" applyFill="0" applyBorder="0" applyAlignment="0" applyProtection="0"/>
    <xf numFmtId="165" fontId="4" fillId="8" borderId="9" applyNumberFormat="0" applyFont="0" applyAlignment="0" applyProtection="0"/>
    <xf numFmtId="165" fontId="20" fillId="0" borderId="0" applyNumberFormat="0" applyFill="0" applyBorder="0" applyAlignment="0" applyProtection="0"/>
    <xf numFmtId="165" fontId="21" fillId="0" borderId="10" applyNumberFormat="0" applyFill="0" applyAlignment="0" applyProtection="0"/>
    <xf numFmtId="165" fontId="22" fillId="9" borderId="0" applyNumberFormat="0" applyBorder="0" applyAlignment="0" applyProtection="0"/>
    <xf numFmtId="165" fontId="4" fillId="10" borderId="0" applyNumberFormat="0" applyBorder="0" applyAlignment="0" applyProtection="0"/>
    <xf numFmtId="165" fontId="4" fillId="11" borderId="0" applyNumberFormat="0" applyBorder="0" applyAlignment="0" applyProtection="0"/>
    <xf numFmtId="165" fontId="22" fillId="12" borderId="0" applyNumberFormat="0" applyBorder="0" applyAlignment="0" applyProtection="0"/>
    <xf numFmtId="165" fontId="22" fillId="13" borderId="0" applyNumberFormat="0" applyBorder="0" applyAlignment="0" applyProtection="0"/>
    <xf numFmtId="165" fontId="4" fillId="14" borderId="0" applyNumberFormat="0" applyBorder="0" applyAlignment="0" applyProtection="0"/>
    <xf numFmtId="165" fontId="4" fillId="15" borderId="0" applyNumberFormat="0" applyBorder="0" applyAlignment="0" applyProtection="0"/>
    <xf numFmtId="165" fontId="22" fillId="16" borderId="0" applyNumberFormat="0" applyBorder="0" applyAlignment="0" applyProtection="0"/>
    <xf numFmtId="165" fontId="22" fillId="17" borderId="0" applyNumberFormat="0" applyBorder="0" applyAlignment="0" applyProtection="0"/>
    <xf numFmtId="165" fontId="4" fillId="18" borderId="0" applyNumberFormat="0" applyBorder="0" applyAlignment="0" applyProtection="0"/>
    <xf numFmtId="165" fontId="4" fillId="19" borderId="0" applyNumberFormat="0" applyBorder="0" applyAlignment="0" applyProtection="0"/>
    <xf numFmtId="165" fontId="22" fillId="20" borderId="0" applyNumberFormat="0" applyBorder="0" applyAlignment="0" applyProtection="0"/>
    <xf numFmtId="165" fontId="22" fillId="21" borderId="0" applyNumberFormat="0" applyBorder="0" applyAlignment="0" applyProtection="0"/>
    <xf numFmtId="165" fontId="4" fillId="22" borderId="0" applyNumberFormat="0" applyBorder="0" applyAlignment="0" applyProtection="0"/>
    <xf numFmtId="165" fontId="4" fillId="23" borderId="0" applyNumberFormat="0" applyBorder="0" applyAlignment="0" applyProtection="0"/>
    <xf numFmtId="165" fontId="22" fillId="24" borderId="0" applyNumberFormat="0" applyBorder="0" applyAlignment="0" applyProtection="0"/>
    <xf numFmtId="165" fontId="22" fillId="25" borderId="0" applyNumberFormat="0" applyBorder="0" applyAlignment="0" applyProtection="0"/>
    <xf numFmtId="165" fontId="4" fillId="26" borderId="0" applyNumberFormat="0" applyBorder="0" applyAlignment="0" applyProtection="0"/>
    <xf numFmtId="165" fontId="4" fillId="27" borderId="0" applyNumberFormat="0" applyBorder="0" applyAlignment="0" applyProtection="0"/>
    <xf numFmtId="165" fontId="22" fillId="28" borderId="0" applyNumberFormat="0" applyBorder="0" applyAlignment="0" applyProtection="0"/>
    <xf numFmtId="165" fontId="22" fillId="29" borderId="0" applyNumberFormat="0" applyBorder="0" applyAlignment="0" applyProtection="0"/>
    <xf numFmtId="165" fontId="4" fillId="30" borderId="0" applyNumberFormat="0" applyBorder="0" applyAlignment="0" applyProtection="0"/>
    <xf numFmtId="165" fontId="4" fillId="31" borderId="0" applyNumberFormat="0" applyBorder="0" applyAlignment="0" applyProtection="0"/>
    <xf numFmtId="165" fontId="22" fillId="32" borderId="0" applyNumberFormat="0" applyBorder="0" applyAlignment="0" applyProtection="0"/>
    <xf numFmtId="165" fontId="24" fillId="0" borderId="0"/>
    <xf numFmtId="165" fontId="23" fillId="33" borderId="0" applyNumberFormat="0" applyBorder="0" applyAlignment="0" applyProtection="0"/>
    <xf numFmtId="165" fontId="23" fillId="34" borderId="0" applyNumberFormat="0" applyBorder="0" applyAlignment="0" applyProtection="0"/>
    <xf numFmtId="165" fontId="23" fillId="35" borderId="0" applyNumberFormat="0" applyBorder="0" applyAlignment="0" applyProtection="0"/>
    <xf numFmtId="165" fontId="23" fillId="36" borderId="0" applyNumberFormat="0" applyBorder="0" applyAlignment="0" applyProtection="0"/>
    <xf numFmtId="165" fontId="23" fillId="37" borderId="0" applyNumberFormat="0" applyBorder="0" applyAlignment="0" applyProtection="0"/>
    <xf numFmtId="165" fontId="23" fillId="38" borderId="0" applyNumberFormat="0" applyBorder="0" applyAlignment="0" applyProtection="0"/>
    <xf numFmtId="165" fontId="23" fillId="39" borderId="0" applyNumberFormat="0" applyBorder="0" applyAlignment="0" applyProtection="0"/>
    <xf numFmtId="165" fontId="23" fillId="40" borderId="0" applyNumberFormat="0" applyBorder="0" applyAlignment="0" applyProtection="0"/>
    <xf numFmtId="165" fontId="23" fillId="41" borderId="0" applyNumberFormat="0" applyBorder="0" applyAlignment="0" applyProtection="0"/>
    <xf numFmtId="165" fontId="23" fillId="36" borderId="0" applyNumberFormat="0" applyBorder="0" applyAlignment="0" applyProtection="0"/>
    <xf numFmtId="165" fontId="23" fillId="39" borderId="0" applyNumberFormat="0" applyBorder="0" applyAlignment="0" applyProtection="0"/>
    <xf numFmtId="165" fontId="23" fillId="42" borderId="0" applyNumberFormat="0" applyBorder="0" applyAlignment="0" applyProtection="0"/>
    <xf numFmtId="165" fontId="25" fillId="43" borderId="0" applyNumberFormat="0" applyBorder="0" applyAlignment="0" applyProtection="0"/>
    <xf numFmtId="165" fontId="25" fillId="40" borderId="0" applyNumberFormat="0" applyBorder="0" applyAlignment="0" applyProtection="0"/>
    <xf numFmtId="165" fontId="25" fillId="41" borderId="0" applyNumberFormat="0" applyBorder="0" applyAlignment="0" applyProtection="0"/>
    <xf numFmtId="165" fontId="25" fillId="44" borderId="0" applyNumberFormat="0" applyBorder="0" applyAlignment="0" applyProtection="0"/>
    <xf numFmtId="165" fontId="25" fillId="45" borderId="0" applyNumberFormat="0" applyBorder="0" applyAlignment="0" applyProtection="0"/>
    <xf numFmtId="165" fontId="25" fillId="46" borderId="0" applyNumberFormat="0" applyBorder="0" applyAlignment="0" applyProtection="0"/>
    <xf numFmtId="165" fontId="26" fillId="0" borderId="0"/>
    <xf numFmtId="165" fontId="25" fillId="47" borderId="0" applyNumberFormat="0" applyBorder="0" applyAlignment="0" applyProtection="0"/>
    <xf numFmtId="165" fontId="25" fillId="48" borderId="0" applyNumberFormat="0" applyBorder="0" applyAlignment="0" applyProtection="0"/>
    <xf numFmtId="165" fontId="25" fillId="49" borderId="0" applyNumberFormat="0" applyBorder="0" applyAlignment="0" applyProtection="0"/>
    <xf numFmtId="165" fontId="25" fillId="44" borderId="0" applyNumberFormat="0" applyBorder="0" applyAlignment="0" applyProtection="0"/>
    <xf numFmtId="165" fontId="25" fillId="45" borderId="0" applyNumberFormat="0" applyBorder="0" applyAlignment="0" applyProtection="0"/>
    <xf numFmtId="165" fontId="25" fillId="50" borderId="0" applyNumberFormat="0" applyBorder="0" applyAlignment="0" applyProtection="0"/>
    <xf numFmtId="165" fontId="27" fillId="38" borderId="11" applyNumberFormat="0" applyAlignment="0" applyProtection="0"/>
    <xf numFmtId="165" fontId="28" fillId="51" borderId="12" applyNumberFormat="0" applyAlignment="0" applyProtection="0"/>
    <xf numFmtId="165" fontId="29" fillId="51" borderId="11" applyNumberFormat="0" applyAlignment="0" applyProtection="0"/>
    <xf numFmtId="165" fontId="31" fillId="0" borderId="13" applyNumberFormat="0" applyFill="0" applyAlignment="0" applyProtection="0"/>
    <xf numFmtId="165" fontId="32" fillId="0" borderId="14" applyNumberFormat="0" applyFill="0" applyAlignment="0" applyProtection="0"/>
    <xf numFmtId="165" fontId="33" fillId="0" borderId="15" applyNumberFormat="0" applyFill="0" applyAlignment="0" applyProtection="0"/>
    <xf numFmtId="165" fontId="33" fillId="0" borderId="0" applyNumberFormat="0" applyFill="0" applyBorder="0" applyAlignment="0" applyProtection="0"/>
    <xf numFmtId="165" fontId="34" fillId="0" borderId="16" applyNumberFormat="0" applyFill="0" applyAlignment="0" applyProtection="0"/>
    <xf numFmtId="165" fontId="35" fillId="52" borderId="17" applyNumberFormat="0" applyAlignment="0" applyProtection="0"/>
    <xf numFmtId="165" fontId="36" fillId="0" borderId="0" applyNumberFormat="0" applyFill="0" applyBorder="0" applyAlignment="0" applyProtection="0"/>
    <xf numFmtId="165" fontId="37" fillId="53" borderId="0" applyNumberFormat="0" applyBorder="0" applyAlignment="0" applyProtection="0"/>
    <xf numFmtId="165" fontId="23" fillId="0" borderId="0"/>
    <xf numFmtId="165" fontId="24" fillId="0" borderId="0"/>
    <xf numFmtId="165" fontId="24" fillId="0" borderId="0"/>
    <xf numFmtId="165" fontId="38" fillId="34" borderId="0" applyNumberFormat="0" applyBorder="0" applyAlignment="0" applyProtection="0"/>
    <xf numFmtId="165" fontId="39" fillId="0" borderId="0" applyNumberFormat="0" applyFill="0" applyBorder="0" applyAlignment="0" applyProtection="0"/>
    <xf numFmtId="165" fontId="30" fillId="54" borderId="18" applyNumberFormat="0" applyFont="0" applyAlignment="0" applyProtection="0"/>
    <xf numFmtId="9" fontId="24" fillId="0" borderId="0" applyFont="0" applyFill="0" applyBorder="0" applyAlignment="0" applyProtection="0"/>
    <xf numFmtId="165" fontId="40" fillId="0" borderId="19" applyNumberFormat="0" applyFill="0" applyAlignment="0" applyProtection="0"/>
    <xf numFmtId="165" fontId="41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165" fontId="42" fillId="35" borderId="0" applyNumberFormat="0" applyBorder="0" applyAlignment="0" applyProtection="0"/>
    <xf numFmtId="165" fontId="4" fillId="0" borderId="0"/>
    <xf numFmtId="165" fontId="23" fillId="0" borderId="0"/>
    <xf numFmtId="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24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/>
    <xf numFmtId="0" fontId="3" fillId="0" borderId="0"/>
    <xf numFmtId="165" fontId="3" fillId="0" borderId="0"/>
    <xf numFmtId="165" fontId="3" fillId="8" borderId="9" applyNumberFormat="0" applyFont="0" applyAlignment="0" applyProtection="0"/>
    <xf numFmtId="165" fontId="3" fillId="10" borderId="0" applyNumberFormat="0" applyBorder="0" applyAlignment="0" applyProtection="0"/>
    <xf numFmtId="165" fontId="3" fillId="11" borderId="0" applyNumberFormat="0" applyBorder="0" applyAlignment="0" applyProtection="0"/>
    <xf numFmtId="165" fontId="3" fillId="14" borderId="0" applyNumberFormat="0" applyBorder="0" applyAlignment="0" applyProtection="0"/>
    <xf numFmtId="165" fontId="3" fillId="15" borderId="0" applyNumberFormat="0" applyBorder="0" applyAlignment="0" applyProtection="0"/>
    <xf numFmtId="165" fontId="3" fillId="18" borderId="0" applyNumberFormat="0" applyBorder="0" applyAlignment="0" applyProtection="0"/>
    <xf numFmtId="165" fontId="3" fillId="19" borderId="0" applyNumberFormat="0" applyBorder="0" applyAlignment="0" applyProtection="0"/>
    <xf numFmtId="165" fontId="3" fillId="22" borderId="0" applyNumberFormat="0" applyBorder="0" applyAlignment="0" applyProtection="0"/>
    <xf numFmtId="165" fontId="3" fillId="23" borderId="0" applyNumberFormat="0" applyBorder="0" applyAlignment="0" applyProtection="0"/>
    <xf numFmtId="165" fontId="3" fillId="26" borderId="0" applyNumberFormat="0" applyBorder="0" applyAlignment="0" applyProtection="0"/>
    <xf numFmtId="165" fontId="3" fillId="27" borderId="0" applyNumberFormat="0" applyBorder="0" applyAlignment="0" applyProtection="0"/>
    <xf numFmtId="165" fontId="3" fillId="30" borderId="0" applyNumberFormat="0" applyBorder="0" applyAlignment="0" applyProtection="0"/>
    <xf numFmtId="165" fontId="3" fillId="31" borderId="0" applyNumberFormat="0" applyBorder="0" applyAlignment="0" applyProtection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44" fillId="0" borderId="0" xfId="0" applyFont="1" applyAlignment="1">
      <alignment horizontal="center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/>
    </xf>
    <xf numFmtId="0" fontId="43" fillId="0" borderId="21" xfId="0" applyFont="1" applyBorder="1"/>
    <xf numFmtId="0" fontId="43" fillId="0" borderId="21" xfId="0" applyFont="1" applyBorder="1" applyAlignment="1">
      <alignment horizontal="center" vertical="center"/>
    </xf>
    <xf numFmtId="165" fontId="43" fillId="0" borderId="1" xfId="44" applyFont="1" applyBorder="1" applyAlignment="1">
      <alignment wrapText="1"/>
    </xf>
    <xf numFmtId="0" fontId="43" fillId="0" borderId="1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/>
    </xf>
    <xf numFmtId="0" fontId="43" fillId="0" borderId="0" xfId="0" applyFont="1" applyAlignment="1">
      <alignment horizontal="center" vertical="center" wrapText="1"/>
    </xf>
    <xf numFmtId="0" fontId="43" fillId="0" borderId="21" xfId="0" applyFont="1" applyBorder="1" applyAlignment="1">
      <alignment wrapText="1"/>
    </xf>
    <xf numFmtId="0" fontId="43" fillId="0" borderId="2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0" fontId="44" fillId="0" borderId="20" xfId="0" applyFont="1" applyBorder="1" applyAlignment="1">
      <alignment horizontal="center"/>
    </xf>
    <xf numFmtId="0" fontId="43" fillId="0" borderId="1" xfId="0" applyNumberFormat="1" applyFont="1" applyBorder="1" applyAlignment="1">
      <alignment horizontal="center" vertical="center" wrapText="1"/>
    </xf>
    <xf numFmtId="0" fontId="43" fillId="0" borderId="20" xfId="0" applyFont="1" applyBorder="1"/>
    <xf numFmtId="0" fontId="43" fillId="0" borderId="0" xfId="0" applyFont="1" applyAlignment="1">
      <alignment wrapText="1"/>
    </xf>
    <xf numFmtId="0" fontId="44" fillId="0" borderId="21" xfId="0" applyFont="1" applyBorder="1" applyAlignment="1">
      <alignment horizontal="center" wrapText="1"/>
    </xf>
    <xf numFmtId="0" fontId="43" fillId="0" borderId="20" xfId="0" applyFont="1" applyBorder="1" applyAlignment="1">
      <alignment wrapText="1"/>
    </xf>
    <xf numFmtId="0" fontId="43" fillId="55" borderId="1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wrapText="1"/>
    </xf>
    <xf numFmtId="165" fontId="43" fillId="0" borderId="22" xfId="44" applyFont="1" applyBorder="1" applyAlignment="1">
      <alignment wrapText="1"/>
    </xf>
    <xf numFmtId="165" fontId="43" fillId="0" borderId="1" xfId="44" applyFont="1" applyBorder="1" applyAlignment="1"/>
    <xf numFmtId="0" fontId="43" fillId="0" borderId="1" xfId="0" applyFont="1" applyBorder="1" applyAlignment="1">
      <alignment horizontal="center"/>
    </xf>
    <xf numFmtId="0" fontId="43" fillId="0" borderId="1" xfId="0" applyFont="1" applyBorder="1" applyAlignment="1">
      <alignment wrapText="1"/>
    </xf>
    <xf numFmtId="0" fontId="43" fillId="0" borderId="1" xfId="0" applyFont="1" applyBorder="1" applyAlignment="1">
      <alignment wrapText="1" shrinkToFit="1"/>
    </xf>
    <xf numFmtId="0" fontId="43" fillId="0" borderId="1" xfId="0" applyFont="1" applyBorder="1"/>
    <xf numFmtId="0" fontId="43" fillId="0" borderId="20" xfId="0" applyFont="1" applyBorder="1" applyAlignment="1">
      <alignment horizontal="left" wrapText="1"/>
    </xf>
    <xf numFmtId="0" fontId="44" fillId="0" borderId="1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49" fontId="46" fillId="0" borderId="0" xfId="0" applyNumberFormat="1" applyFont="1" applyAlignment="1">
      <alignment wrapText="1"/>
    </xf>
    <xf numFmtId="0" fontId="46" fillId="0" borderId="20" xfId="0" applyFont="1" applyBorder="1" applyAlignment="1">
      <alignment horizontal="left" wrapText="1"/>
    </xf>
    <xf numFmtId="0" fontId="46" fillId="0" borderId="20" xfId="0" applyFont="1" applyBorder="1" applyAlignment="1">
      <alignment wrapText="1"/>
    </xf>
    <xf numFmtId="0" fontId="43" fillId="0" borderId="20" xfId="0" applyFont="1" applyBorder="1" applyAlignment="1">
      <alignment horizontal="left" vertical="center" wrapText="1"/>
    </xf>
    <xf numFmtId="0" fontId="43" fillId="0" borderId="20" xfId="0" applyFont="1" applyFill="1" applyBorder="1" applyAlignment="1">
      <alignment horizontal="left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20" xfId="0" applyNumberFormat="1" applyFont="1" applyBorder="1" applyAlignment="1">
      <alignment horizontal="center" vertical="center" wrapText="1"/>
    </xf>
    <xf numFmtId="0" fontId="43" fillId="56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1" xfId="0" applyFont="1" applyBorder="1" applyAlignment="1">
      <alignment wrapText="1"/>
    </xf>
    <xf numFmtId="0" fontId="5" fillId="0" borderId="21" xfId="0" applyFont="1" applyBorder="1"/>
    <xf numFmtId="0" fontId="47" fillId="0" borderId="20" xfId="0" applyFont="1" applyBorder="1"/>
    <xf numFmtId="0" fontId="5" fillId="0" borderId="1" xfId="0" applyFont="1" applyBorder="1" applyAlignment="1">
      <alignment horizontal="center" vertical="center" wrapText="1"/>
    </xf>
    <xf numFmtId="0" fontId="46" fillId="0" borderId="21" xfId="0" applyFont="1" applyBorder="1" applyAlignment="1">
      <alignment wrapText="1"/>
    </xf>
    <xf numFmtId="0" fontId="46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/>
    </xf>
    <xf numFmtId="49" fontId="49" fillId="56" borderId="20" xfId="206" applyNumberFormat="1" applyFont="1" applyFill="1" applyBorder="1" applyAlignment="1">
      <alignment horizontal="center" vertical="center"/>
    </xf>
    <xf numFmtId="49" fontId="48" fillId="56" borderId="20" xfId="206" applyNumberFormat="1" applyFont="1" applyFill="1" applyBorder="1" applyAlignment="1">
      <alignment horizontal="center" vertical="center" wrapText="1"/>
    </xf>
    <xf numFmtId="49" fontId="48" fillId="56" borderId="20" xfId="206" applyNumberFormat="1" applyFont="1" applyFill="1" applyBorder="1" applyAlignment="1">
      <alignment vertical="center" wrapText="1"/>
    </xf>
    <xf numFmtId="0" fontId="49" fillId="56" borderId="20" xfId="206" applyFont="1" applyFill="1" applyBorder="1" applyAlignment="1">
      <alignment horizontal="center" vertical="center"/>
    </xf>
    <xf numFmtId="0" fontId="48" fillId="56" borderId="20" xfId="206" applyFont="1" applyFill="1" applyBorder="1" applyAlignment="1">
      <alignment horizontal="left" vertical="center" wrapText="1"/>
    </xf>
    <xf numFmtId="49" fontId="48" fillId="56" borderId="20" xfId="206" applyNumberFormat="1" applyFont="1" applyFill="1" applyBorder="1" applyAlignment="1">
      <alignment horizontal="left" vertical="center" wrapText="1"/>
    </xf>
    <xf numFmtId="49" fontId="48" fillId="56" borderId="20" xfId="206" applyNumberFormat="1" applyFont="1" applyFill="1" applyBorder="1" applyAlignment="1">
      <alignment horizontal="center" vertical="center"/>
    </xf>
    <xf numFmtId="49" fontId="5" fillId="0" borderId="20" xfId="206" applyNumberFormat="1" applyFont="1" applyFill="1" applyBorder="1" applyAlignment="1">
      <alignment horizontal="left" vertical="center" wrapText="1"/>
    </xf>
    <xf numFmtId="14" fontId="5" fillId="0" borderId="20" xfId="206" applyNumberFormat="1" applyFont="1" applyFill="1" applyBorder="1" applyAlignment="1">
      <alignment vertical="center" wrapText="1"/>
    </xf>
    <xf numFmtId="49" fontId="5" fillId="0" borderId="20" xfId="206" applyNumberFormat="1" applyFont="1" applyFill="1" applyBorder="1" applyAlignment="1">
      <alignment horizontal="center" vertical="center" wrapText="1"/>
    </xf>
    <xf numFmtId="0" fontId="5" fillId="0" borderId="20" xfId="206" applyFont="1" applyFill="1" applyBorder="1" applyAlignment="1">
      <alignment horizontal="left" vertical="center" wrapText="1"/>
    </xf>
    <xf numFmtId="14" fontId="5" fillId="0" borderId="20" xfId="206" applyNumberFormat="1" applyFont="1" applyFill="1" applyBorder="1" applyAlignment="1">
      <alignment horizontal="center" vertical="center" wrapText="1"/>
    </xf>
    <xf numFmtId="49" fontId="5" fillId="56" borderId="20" xfId="206" applyNumberFormat="1" applyFont="1" applyFill="1" applyBorder="1" applyAlignment="1">
      <alignment horizontal="center" vertical="center" wrapText="1"/>
    </xf>
    <xf numFmtId="0" fontId="43" fillId="0" borderId="20" xfId="206" applyNumberFormat="1" applyFont="1" applyBorder="1" applyAlignment="1">
      <alignment horizontal="left" vertical="top" wrapText="1"/>
    </xf>
    <xf numFmtId="0" fontId="43" fillId="0" borderId="20" xfId="206" applyFont="1" applyBorder="1" applyAlignment="1">
      <alignment horizontal="left" vertical="top"/>
    </xf>
    <xf numFmtId="49" fontId="5" fillId="0" borderId="20" xfId="206" applyNumberFormat="1" applyFont="1" applyBorder="1" applyAlignment="1">
      <alignment horizontal="center" vertical="center" wrapText="1"/>
    </xf>
    <xf numFmtId="0" fontId="48" fillId="56" borderId="20" xfId="206" applyFont="1" applyFill="1" applyBorder="1" applyAlignment="1">
      <alignment horizontal="center" vertical="center" wrapText="1"/>
    </xf>
    <xf numFmtId="49" fontId="43" fillId="56" borderId="20" xfId="206" applyNumberFormat="1" applyFont="1" applyFill="1" applyBorder="1" applyAlignment="1">
      <alignment horizontal="left" vertical="top" wrapText="1"/>
    </xf>
    <xf numFmtId="0" fontId="49" fillId="56" borderId="20" xfId="206" applyFont="1" applyFill="1" applyBorder="1" applyAlignment="1">
      <alignment horizontal="center" vertical="center" wrapText="1"/>
    </xf>
    <xf numFmtId="0" fontId="43" fillId="56" borderId="20" xfId="206" applyFont="1" applyFill="1" applyBorder="1" applyAlignment="1">
      <alignment horizontal="left" vertical="top" wrapText="1"/>
    </xf>
    <xf numFmtId="0" fontId="43" fillId="0" borderId="20" xfId="206" applyFont="1" applyBorder="1" applyAlignment="1">
      <alignment horizontal="left" vertical="top" wrapText="1"/>
    </xf>
    <xf numFmtId="0" fontId="5" fillId="56" borderId="20" xfId="206" applyFont="1" applyFill="1" applyBorder="1" applyAlignment="1">
      <alignment horizontal="left" vertical="center" wrapText="1"/>
    </xf>
    <xf numFmtId="49" fontId="5" fillId="56" borderId="20" xfId="206" applyNumberFormat="1" applyFont="1" applyFill="1" applyBorder="1" applyAlignment="1">
      <alignment horizontal="left" vertical="center" wrapText="1"/>
    </xf>
    <xf numFmtId="14" fontId="5" fillId="56" borderId="20" xfId="206" applyNumberFormat="1" applyFont="1" applyFill="1" applyBorder="1" applyAlignment="1">
      <alignment vertical="center" wrapText="1"/>
    </xf>
    <xf numFmtId="0" fontId="44" fillId="0" borderId="20" xfId="206" applyFont="1" applyBorder="1" applyAlignment="1">
      <alignment horizontal="center" vertical="top"/>
    </xf>
    <xf numFmtId="0" fontId="5" fillId="56" borderId="20" xfId="206" applyFont="1" applyFill="1" applyBorder="1"/>
    <xf numFmtId="49" fontId="5" fillId="56" borderId="20" xfId="206" applyNumberFormat="1" applyFont="1" applyFill="1" applyBorder="1" applyAlignment="1">
      <alignment vertical="center" wrapText="1"/>
    </xf>
    <xf numFmtId="0" fontId="5" fillId="56" borderId="0" xfId="206" applyFont="1" applyFill="1"/>
    <xf numFmtId="49" fontId="5" fillId="0" borderId="20" xfId="206" applyNumberFormat="1" applyFont="1" applyBorder="1" applyAlignment="1">
      <alignment vertical="center" wrapText="1"/>
    </xf>
    <xf numFmtId="14" fontId="5" fillId="0" borderId="20" xfId="206" applyNumberFormat="1" applyFont="1" applyBorder="1" applyAlignment="1">
      <alignment vertical="center" wrapText="1"/>
    </xf>
    <xf numFmtId="14" fontId="48" fillId="56" borderId="2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</cellXfs>
  <cellStyles count="207">
    <cellStyle name="20% - Акцент1 2" xfId="45"/>
    <cellStyle name="20% - Акцент1 3" xfId="127"/>
    <cellStyle name="20% - Акцент1 3 2" xfId="186"/>
    <cellStyle name="20% - Акцент1 4" xfId="21"/>
    <cellStyle name="20% - Акцент1 4 2" xfId="160"/>
    <cellStyle name="20% - Акцент2 2" xfId="46"/>
    <cellStyle name="20% - Акцент2 3" xfId="131"/>
    <cellStyle name="20% - Акцент2 3 2" xfId="188"/>
    <cellStyle name="20% - Акцент2 4" xfId="25"/>
    <cellStyle name="20% - Акцент2 4 2" xfId="162"/>
    <cellStyle name="20% - Акцент3 2" xfId="47"/>
    <cellStyle name="20% - Акцент3 3" xfId="135"/>
    <cellStyle name="20% - Акцент3 3 2" xfId="190"/>
    <cellStyle name="20% - Акцент3 4" xfId="29"/>
    <cellStyle name="20% - Акцент3 4 2" xfId="164"/>
    <cellStyle name="20% - Акцент4 2" xfId="48"/>
    <cellStyle name="20% - Акцент4 3" xfId="139"/>
    <cellStyle name="20% - Акцент4 3 2" xfId="192"/>
    <cellStyle name="20% - Акцент4 4" xfId="33"/>
    <cellStyle name="20% - Акцент4 4 2" xfId="166"/>
    <cellStyle name="20% - Акцент5 2" xfId="49"/>
    <cellStyle name="20% - Акцент5 3" xfId="143"/>
    <cellStyle name="20% - Акцент5 3 2" xfId="194"/>
    <cellStyle name="20% - Акцент5 4" xfId="37"/>
    <cellStyle name="20% - Акцент5 4 2" xfId="168"/>
    <cellStyle name="20% - Акцент6 2" xfId="50"/>
    <cellStyle name="20% - Акцент6 3" xfId="147"/>
    <cellStyle name="20% - Акцент6 3 2" xfId="196"/>
    <cellStyle name="20% - Акцент6 4" xfId="41"/>
    <cellStyle name="20% - Акцент6 4 2" xfId="170"/>
    <cellStyle name="40% - Акцент1 2" xfId="51"/>
    <cellStyle name="40% - Акцент1 3" xfId="128"/>
    <cellStyle name="40% - Акцент1 3 2" xfId="187"/>
    <cellStyle name="40% - Акцент1 4" xfId="22"/>
    <cellStyle name="40% - Акцент1 4 2" xfId="161"/>
    <cellStyle name="40% - Акцент2 2" xfId="52"/>
    <cellStyle name="40% - Акцент2 3" xfId="132"/>
    <cellStyle name="40% - Акцент2 3 2" xfId="189"/>
    <cellStyle name="40% - Акцент2 4" xfId="26"/>
    <cellStyle name="40% - Акцент2 4 2" xfId="163"/>
    <cellStyle name="40% - Акцент3 2" xfId="53"/>
    <cellStyle name="40% - Акцент3 3" xfId="136"/>
    <cellStyle name="40% - Акцент3 3 2" xfId="191"/>
    <cellStyle name="40% - Акцент3 4" xfId="30"/>
    <cellStyle name="40% - Акцент3 4 2" xfId="165"/>
    <cellStyle name="40% - Акцент4 2" xfId="54"/>
    <cellStyle name="40% - Акцент4 3" xfId="140"/>
    <cellStyle name="40% - Акцент4 3 2" xfId="193"/>
    <cellStyle name="40% - Акцент4 4" xfId="34"/>
    <cellStyle name="40% - Акцент4 4 2" xfId="167"/>
    <cellStyle name="40% - Акцент5 2" xfId="55"/>
    <cellStyle name="40% - Акцент5 3" xfId="144"/>
    <cellStyle name="40% - Акцент5 3 2" xfId="195"/>
    <cellStyle name="40% - Акцент5 4" xfId="38"/>
    <cellStyle name="40% - Акцент5 4 2" xfId="169"/>
    <cellStyle name="40% - Акцент6 2" xfId="56"/>
    <cellStyle name="40% - Акцент6 3" xfId="148"/>
    <cellStyle name="40% - Акцент6 3 2" xfId="197"/>
    <cellStyle name="40% - Акцент6 4" xfId="42"/>
    <cellStyle name="40% - Акцент6 4 2" xfId="171"/>
    <cellStyle name="60% - Акцент1 2" xfId="57"/>
    <cellStyle name="60% - Акцент1 3" xfId="129"/>
    <cellStyle name="60% - Акцент1 4" xfId="23"/>
    <cellStyle name="60% - Акцент2 2" xfId="58"/>
    <cellStyle name="60% - Акцент2 3" xfId="133"/>
    <cellStyle name="60% - Акцент2 4" xfId="27"/>
    <cellStyle name="60% - Акцент3 2" xfId="59"/>
    <cellStyle name="60% - Акцент3 3" xfId="137"/>
    <cellStyle name="60% - Акцент3 4" xfId="31"/>
    <cellStyle name="60% - Акцент4 2" xfId="60"/>
    <cellStyle name="60% - Акцент4 3" xfId="141"/>
    <cellStyle name="60% - Акцент4 4" xfId="35"/>
    <cellStyle name="60% - Акцент5 2" xfId="61"/>
    <cellStyle name="60% - Акцент5 3" xfId="145"/>
    <cellStyle name="60% - Акцент5 4" xfId="39"/>
    <cellStyle name="60% - Акцент6 2" xfId="62"/>
    <cellStyle name="60% - Акцент6 3" xfId="149"/>
    <cellStyle name="60% - Акцент6 4" xfId="43"/>
    <cellStyle name="Excel Built-in Normal" xfId="63"/>
    <cellStyle name="Акцент1 2" xfId="64"/>
    <cellStyle name="Акцент1 3" xfId="126"/>
    <cellStyle name="Акцент1 4" xfId="20"/>
    <cellStyle name="Акцент2 2" xfId="65"/>
    <cellStyle name="Акцент2 3" xfId="130"/>
    <cellStyle name="Акцент2 4" xfId="24"/>
    <cellStyle name="Акцент3 2" xfId="66"/>
    <cellStyle name="Акцент3 3" xfId="134"/>
    <cellStyle name="Акцент3 4" xfId="28"/>
    <cellStyle name="Акцент4 2" xfId="67"/>
    <cellStyle name="Акцент4 3" xfId="138"/>
    <cellStyle name="Акцент4 4" xfId="32"/>
    <cellStyle name="Акцент5 2" xfId="68"/>
    <cellStyle name="Акцент5 3" xfId="142"/>
    <cellStyle name="Акцент5 4" xfId="36"/>
    <cellStyle name="Акцент6 2" xfId="69"/>
    <cellStyle name="Акцент6 3" xfId="146"/>
    <cellStyle name="Акцент6 4" xfId="40"/>
    <cellStyle name="Ввод  2" xfId="70"/>
    <cellStyle name="Ввод  3" xfId="117"/>
    <cellStyle name="Ввод  4" xfId="11"/>
    <cellStyle name="Вывод 2" xfId="71"/>
    <cellStyle name="Вывод 3" xfId="118"/>
    <cellStyle name="Вывод 4" xfId="12"/>
    <cellStyle name="Вычисление 2" xfId="72"/>
    <cellStyle name="Вычисление 3" xfId="119"/>
    <cellStyle name="Вычисление 4" xfId="13"/>
    <cellStyle name="Заголовок 1 2" xfId="73"/>
    <cellStyle name="Заголовок 1 3" xfId="110"/>
    <cellStyle name="Заголовок 1 4" xfId="4"/>
    <cellStyle name="Заголовок 2 2" xfId="74"/>
    <cellStyle name="Заголовок 2 3" xfId="111"/>
    <cellStyle name="Заголовок 2 4" xfId="5"/>
    <cellStyle name="Заголовок 3 2" xfId="75"/>
    <cellStyle name="Заголовок 3 3" xfId="112"/>
    <cellStyle name="Заголовок 3 4" xfId="6"/>
    <cellStyle name="Заголовок 4 2" xfId="76"/>
    <cellStyle name="Заголовок 4 3" xfId="113"/>
    <cellStyle name="Заголовок 4 4" xfId="7"/>
    <cellStyle name="Итог 2" xfId="77"/>
    <cellStyle name="Итог 3" xfId="125"/>
    <cellStyle name="Итог 4" xfId="19"/>
    <cellStyle name="Контрольная ячейка 2" xfId="78"/>
    <cellStyle name="Контрольная ячейка 3" xfId="121"/>
    <cellStyle name="Контрольная ячейка 4" xfId="15"/>
    <cellStyle name="Название 2" xfId="79"/>
    <cellStyle name="Название 3" xfId="109"/>
    <cellStyle name="Название 4" xfId="3"/>
    <cellStyle name="Нейтральный 2" xfId="80"/>
    <cellStyle name="Нейтральный 3" xfId="116"/>
    <cellStyle name="Нейтральный 4" xfId="10"/>
    <cellStyle name="Обычный" xfId="0" builtinId="0"/>
    <cellStyle name="Обычный 10" xfId="151"/>
    <cellStyle name="Обычный 10 2" xfId="199"/>
    <cellStyle name="Обычный 11" xfId="152"/>
    <cellStyle name="Обычный 11 2" xfId="200"/>
    <cellStyle name="Обычный 12" xfId="154"/>
    <cellStyle name="Обычный 12 2" xfId="202"/>
    <cellStyle name="Обычный 13" xfId="155"/>
    <cellStyle name="Обычный 13 2" xfId="203"/>
    <cellStyle name="Обычный 14" xfId="2"/>
    <cellStyle name="Обычный 14 2" xfId="158"/>
    <cellStyle name="Обычный 15" xfId="1"/>
    <cellStyle name="Обычный 16" xfId="157"/>
    <cellStyle name="Обычный 17" xfId="205"/>
    <cellStyle name="Обычный 18" xfId="206"/>
    <cellStyle name="Обычный 2" xfId="44"/>
    <cellStyle name="Обычный 2 2" xfId="93"/>
    <cellStyle name="Обычный 2 3" xfId="81"/>
    <cellStyle name="Обычный 2 4" xfId="156"/>
    <cellStyle name="Обычный 2 4 2" xfId="204"/>
    <cellStyle name="Обычный 3" xfId="92"/>
    <cellStyle name="Обычный 3 2" xfId="96"/>
    <cellStyle name="Обычный 3 2 2" xfId="100"/>
    <cellStyle name="Обычный 3 2 2 2" xfId="106"/>
    <cellStyle name="Обычный 3 2 2 2 2" xfId="183"/>
    <cellStyle name="Обычный 3 2 2 3" xfId="177"/>
    <cellStyle name="Обычный 3 2 3" xfId="98"/>
    <cellStyle name="Обычный 3 2 3 2" xfId="104"/>
    <cellStyle name="Обычный 3 2 3 2 2" xfId="181"/>
    <cellStyle name="Обычный 3 2 3 3" xfId="175"/>
    <cellStyle name="Обычный 3 2 4" xfId="102"/>
    <cellStyle name="Обычный 3 2 4 2" xfId="179"/>
    <cellStyle name="Обычный 3 2 5" xfId="173"/>
    <cellStyle name="Обычный 3 3" xfId="99"/>
    <cellStyle name="Обычный 3 3 2" xfId="105"/>
    <cellStyle name="Обычный 3 3 2 2" xfId="182"/>
    <cellStyle name="Обычный 3 3 3" xfId="176"/>
    <cellStyle name="Обычный 3 4" xfId="97"/>
    <cellStyle name="Обычный 3 4 2" xfId="103"/>
    <cellStyle name="Обычный 3 4 2 2" xfId="180"/>
    <cellStyle name="Обычный 3 4 3" xfId="174"/>
    <cellStyle name="Обычный 3 5" xfId="101"/>
    <cellStyle name="Обычный 3 5 2" xfId="178"/>
    <cellStyle name="Обычный 3 6" xfId="172"/>
    <cellStyle name="Обычный 4" xfId="107"/>
    <cellStyle name="Обычный 5" xfId="108"/>
    <cellStyle name="Обычный 5 2" xfId="184"/>
    <cellStyle name="Обычный 6" xfId="82"/>
    <cellStyle name="Обычный 7" xfId="83"/>
    <cellStyle name="Обычный 8" xfId="150"/>
    <cellStyle name="Обычный 8 2" xfId="198"/>
    <cellStyle name="Обычный 9" xfId="153"/>
    <cellStyle name="Обычный 9 2" xfId="201"/>
    <cellStyle name="Плохой 2" xfId="84"/>
    <cellStyle name="Плохой 3" xfId="115"/>
    <cellStyle name="Плохой 4" xfId="9"/>
    <cellStyle name="Пояснение 2" xfId="85"/>
    <cellStyle name="Пояснение 3" xfId="124"/>
    <cellStyle name="Пояснение 4" xfId="18"/>
    <cellStyle name="Примечание 2" xfId="86"/>
    <cellStyle name="Примечание 3" xfId="123"/>
    <cellStyle name="Примечание 3 2" xfId="185"/>
    <cellStyle name="Примечание 4" xfId="17"/>
    <cellStyle name="Примечание 4 2" xfId="159"/>
    <cellStyle name="Процентный 2" xfId="94"/>
    <cellStyle name="Процентный 3" xfId="87"/>
    <cellStyle name="Связанная ячейка 2" xfId="88"/>
    <cellStyle name="Связанная ячейка 3" xfId="120"/>
    <cellStyle name="Связанная ячейка 4" xfId="14"/>
    <cellStyle name="Текст предупреждения 2" xfId="89"/>
    <cellStyle name="Текст предупреждения 3" xfId="122"/>
    <cellStyle name="Текст предупреждения 4" xfId="16"/>
    <cellStyle name="Финансовый 2" xfId="95"/>
    <cellStyle name="Финансовый 3" xfId="90"/>
    <cellStyle name="Хороший 2" xfId="91"/>
    <cellStyle name="Хороший 3" xfId="114"/>
    <cellStyle name="Хороший 4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8"/>
  <sheetViews>
    <sheetView tabSelected="1" zoomScale="85" zoomScaleNormal="85" workbookViewId="0">
      <selection activeCell="J1" sqref="J1:M1"/>
    </sheetView>
  </sheetViews>
  <sheetFormatPr defaultColWidth="9.109375" defaultRowHeight="15.6" x14ac:dyDescent="0.3"/>
  <cols>
    <col min="1" max="1" width="4.6640625" style="1" customWidth="1"/>
    <col min="2" max="2" width="5.44140625" style="1" customWidth="1"/>
    <col min="3" max="3" width="56.44140625" style="1" customWidth="1"/>
    <col min="4" max="4" width="15" style="1" customWidth="1"/>
    <col min="5" max="5" width="15.88671875" style="1" customWidth="1"/>
    <col min="6" max="6" width="17.33203125" style="1" customWidth="1"/>
    <col min="7" max="7" width="18.33203125" style="1" customWidth="1"/>
    <col min="8" max="8" width="15.5546875" style="1" customWidth="1"/>
    <col min="9" max="9" width="16" style="1" customWidth="1"/>
    <col min="10" max="10" width="14.88671875" style="1" customWidth="1"/>
    <col min="11" max="11" width="16" style="1" customWidth="1"/>
    <col min="12" max="12" width="35" style="1" customWidth="1"/>
    <col min="13" max="13" width="30.88671875" style="1" customWidth="1"/>
    <col min="14" max="16384" width="9.109375" style="1"/>
  </cols>
  <sheetData>
    <row r="1" spans="1:14" ht="49.5" customHeight="1" x14ac:dyDescent="0.3">
      <c r="J1" s="91"/>
      <c r="K1" s="91"/>
      <c r="L1" s="91"/>
      <c r="M1" s="91"/>
    </row>
    <row r="4" spans="1:14" x14ac:dyDescent="0.3">
      <c r="A4" s="2"/>
      <c r="B4" s="92" t="s">
        <v>12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2"/>
    </row>
    <row r="5" spans="1:14" x14ac:dyDescent="0.3">
      <c r="A5" s="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2"/>
    </row>
    <row r="6" spans="1:14" ht="150" customHeight="1" x14ac:dyDescent="0.3">
      <c r="B6" s="51" t="s">
        <v>0</v>
      </c>
      <c r="C6" s="51" t="s">
        <v>10</v>
      </c>
      <c r="D6" s="51" t="s">
        <v>1</v>
      </c>
      <c r="E6" s="51" t="s">
        <v>2</v>
      </c>
      <c r="F6" s="51" t="s">
        <v>3</v>
      </c>
      <c r="G6" s="51" t="s">
        <v>4</v>
      </c>
      <c r="H6" s="51" t="s">
        <v>5</v>
      </c>
      <c r="I6" s="51" t="s">
        <v>6</v>
      </c>
      <c r="J6" s="51" t="s">
        <v>7</v>
      </c>
      <c r="K6" s="51" t="s">
        <v>8</v>
      </c>
      <c r="L6" s="51" t="s">
        <v>9</v>
      </c>
      <c r="M6" s="51" t="s">
        <v>11</v>
      </c>
    </row>
    <row r="7" spans="1:14" x14ac:dyDescent="0.3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  <c r="I7" s="51">
        <v>8</v>
      </c>
      <c r="J7" s="51">
        <v>9</v>
      </c>
      <c r="K7" s="51">
        <v>10</v>
      </c>
      <c r="L7" s="51">
        <v>11</v>
      </c>
      <c r="M7" s="51">
        <v>12</v>
      </c>
    </row>
    <row r="8" spans="1:14" x14ac:dyDescent="0.3">
      <c r="B8" s="51"/>
      <c r="C8" s="3" t="s">
        <v>13</v>
      </c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4" ht="17.399999999999999" x14ac:dyDescent="0.3">
      <c r="B9" s="51"/>
      <c r="C9" s="6" t="s">
        <v>131</v>
      </c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4" x14ac:dyDescent="0.3">
      <c r="B10" s="51">
        <v>1</v>
      </c>
      <c r="C10" s="4" t="s">
        <v>14</v>
      </c>
      <c r="D10" s="51">
        <v>1</v>
      </c>
      <c r="E10" s="51">
        <f>D10*566/100</f>
        <v>5.66</v>
      </c>
      <c r="F10" s="51">
        <v>1</v>
      </c>
      <c r="G10" s="51">
        <f>F10*566/100</f>
        <v>5.66</v>
      </c>
      <c r="H10" s="51">
        <v>0</v>
      </c>
      <c r="I10" s="51">
        <f t="shared" ref="I10:I61" si="0">H10*566/100</f>
        <v>0</v>
      </c>
      <c r="J10" s="51">
        <f>H10-F10</f>
        <v>-1</v>
      </c>
      <c r="K10" s="51">
        <f>I10-G10</f>
        <v>-5.66</v>
      </c>
      <c r="L10" s="51"/>
      <c r="M10" s="51"/>
    </row>
    <row r="11" spans="1:14" ht="108" x14ac:dyDescent="0.3">
      <c r="B11" s="13">
        <v>2</v>
      </c>
      <c r="C11" s="18" t="s">
        <v>123</v>
      </c>
      <c r="D11" s="13">
        <v>5</v>
      </c>
      <c r="E11" s="13">
        <f t="shared" ref="E11:E73" si="1">D11*566/100</f>
        <v>28.3</v>
      </c>
      <c r="F11" s="13">
        <v>1</v>
      </c>
      <c r="G11" s="13">
        <f t="shared" ref="G11:G73" si="2">F11*566/100</f>
        <v>5.66</v>
      </c>
      <c r="H11" s="13">
        <v>1</v>
      </c>
      <c r="I11" s="13">
        <f t="shared" si="0"/>
        <v>5.66</v>
      </c>
      <c r="J11" s="13">
        <f t="shared" ref="J11:J73" si="3">H11-F11</f>
        <v>0</v>
      </c>
      <c r="K11" s="13">
        <f t="shared" ref="K11:K73" si="4">I11-G11</f>
        <v>0</v>
      </c>
      <c r="L11" s="13"/>
      <c r="M11" s="13"/>
    </row>
    <row r="12" spans="1:14" ht="109.2" x14ac:dyDescent="0.3">
      <c r="B12" s="13">
        <v>3</v>
      </c>
      <c r="C12" s="18" t="s">
        <v>15</v>
      </c>
      <c r="D12" s="13">
        <v>23</v>
      </c>
      <c r="E12" s="13">
        <f t="shared" si="1"/>
        <v>130.18</v>
      </c>
      <c r="F12" s="13">
        <v>0</v>
      </c>
      <c r="G12" s="13">
        <f t="shared" si="2"/>
        <v>0</v>
      </c>
      <c r="H12" s="13">
        <v>2</v>
      </c>
      <c r="I12" s="13">
        <f t="shared" si="0"/>
        <v>11.32</v>
      </c>
      <c r="J12" s="13">
        <f t="shared" si="3"/>
        <v>2</v>
      </c>
      <c r="K12" s="26">
        <f t="shared" si="4"/>
        <v>11.32</v>
      </c>
      <c r="L12" s="87" t="s">
        <v>242</v>
      </c>
      <c r="M12" s="87" t="s">
        <v>241</v>
      </c>
    </row>
    <row r="13" spans="1:14" ht="18" x14ac:dyDescent="0.3">
      <c r="B13" s="13">
        <v>4</v>
      </c>
      <c r="C13" s="18" t="s">
        <v>16</v>
      </c>
      <c r="D13" s="13">
        <v>3</v>
      </c>
      <c r="E13" s="13">
        <f t="shared" si="1"/>
        <v>16.98</v>
      </c>
      <c r="F13" s="13">
        <v>1</v>
      </c>
      <c r="G13" s="13">
        <f t="shared" si="2"/>
        <v>5.66</v>
      </c>
      <c r="H13" s="13">
        <v>0</v>
      </c>
      <c r="I13" s="13">
        <f t="shared" si="0"/>
        <v>0</v>
      </c>
      <c r="J13" s="13">
        <f t="shared" si="3"/>
        <v>-1</v>
      </c>
      <c r="K13" s="13">
        <f t="shared" si="4"/>
        <v>-5.66</v>
      </c>
      <c r="L13" s="13"/>
      <c r="M13" s="13"/>
    </row>
    <row r="14" spans="1:14" ht="18" x14ac:dyDescent="0.3">
      <c r="B14" s="13">
        <v>5</v>
      </c>
      <c r="C14" s="18" t="s">
        <v>17</v>
      </c>
      <c r="D14" s="13">
        <v>3</v>
      </c>
      <c r="E14" s="13">
        <f t="shared" si="1"/>
        <v>16.98</v>
      </c>
      <c r="F14" s="13">
        <v>1</v>
      </c>
      <c r="G14" s="13">
        <f t="shared" si="2"/>
        <v>5.66</v>
      </c>
      <c r="H14" s="13">
        <v>0</v>
      </c>
      <c r="I14" s="13">
        <f t="shared" si="0"/>
        <v>0</v>
      </c>
      <c r="J14" s="13">
        <f t="shared" si="3"/>
        <v>-1</v>
      </c>
      <c r="K14" s="13">
        <f t="shared" si="4"/>
        <v>-5.66</v>
      </c>
      <c r="L14" s="13"/>
      <c r="M14" s="13"/>
    </row>
    <row r="15" spans="1:14" ht="54" x14ac:dyDescent="0.3">
      <c r="B15" s="13">
        <v>6</v>
      </c>
      <c r="C15" s="18" t="s">
        <v>18</v>
      </c>
      <c r="D15" s="13">
        <v>3</v>
      </c>
      <c r="E15" s="13">
        <f t="shared" si="1"/>
        <v>16.98</v>
      </c>
      <c r="F15" s="13">
        <v>0</v>
      </c>
      <c r="G15" s="13">
        <f t="shared" si="2"/>
        <v>0</v>
      </c>
      <c r="H15" s="13">
        <v>0</v>
      </c>
      <c r="I15" s="13">
        <f t="shared" si="0"/>
        <v>0</v>
      </c>
      <c r="J15" s="13">
        <f t="shared" si="3"/>
        <v>0</v>
      </c>
      <c r="K15" s="13">
        <f t="shared" si="4"/>
        <v>0</v>
      </c>
      <c r="L15" s="13"/>
      <c r="M15" s="13"/>
    </row>
    <row r="16" spans="1:14" ht="54" x14ac:dyDescent="0.3">
      <c r="B16" s="13">
        <v>7</v>
      </c>
      <c r="C16" s="18" t="s">
        <v>19</v>
      </c>
      <c r="D16" s="13">
        <v>1</v>
      </c>
      <c r="E16" s="13">
        <f t="shared" si="1"/>
        <v>5.66</v>
      </c>
      <c r="F16" s="13">
        <v>0</v>
      </c>
      <c r="G16" s="13">
        <f t="shared" si="2"/>
        <v>0</v>
      </c>
      <c r="H16" s="13">
        <v>0</v>
      </c>
      <c r="I16" s="13">
        <f t="shared" si="0"/>
        <v>0</v>
      </c>
      <c r="J16" s="13">
        <f t="shared" si="3"/>
        <v>0</v>
      </c>
      <c r="K16" s="13">
        <f t="shared" si="4"/>
        <v>0</v>
      </c>
      <c r="L16" s="13"/>
      <c r="M16" s="13"/>
    </row>
    <row r="17" spans="2:13" ht="72" x14ac:dyDescent="0.3">
      <c r="B17" s="13">
        <v>8</v>
      </c>
      <c r="C17" s="18" t="s">
        <v>114</v>
      </c>
      <c r="D17" s="13">
        <v>2</v>
      </c>
      <c r="E17" s="13">
        <f t="shared" si="1"/>
        <v>11.32</v>
      </c>
      <c r="F17" s="13">
        <v>0</v>
      </c>
      <c r="G17" s="13">
        <f t="shared" si="2"/>
        <v>0</v>
      </c>
      <c r="H17" s="13">
        <v>0</v>
      </c>
      <c r="I17" s="13">
        <f t="shared" si="0"/>
        <v>0</v>
      </c>
      <c r="J17" s="13">
        <f t="shared" si="3"/>
        <v>0</v>
      </c>
      <c r="K17" s="45">
        <f t="shared" si="4"/>
        <v>0</v>
      </c>
      <c r="L17" s="87"/>
      <c r="M17" s="87"/>
    </row>
    <row r="18" spans="2:13" ht="36" x14ac:dyDescent="0.3">
      <c r="B18" s="13">
        <v>9</v>
      </c>
      <c r="C18" s="18" t="s">
        <v>20</v>
      </c>
      <c r="D18" s="13">
        <v>4</v>
      </c>
      <c r="E18" s="13">
        <f t="shared" si="1"/>
        <v>22.64</v>
      </c>
      <c r="F18" s="13">
        <v>1</v>
      </c>
      <c r="G18" s="13">
        <f t="shared" si="2"/>
        <v>5.66</v>
      </c>
      <c r="H18" s="13"/>
      <c r="I18" s="13">
        <f t="shared" si="0"/>
        <v>0</v>
      </c>
      <c r="J18" s="13">
        <f t="shared" si="3"/>
        <v>-1</v>
      </c>
      <c r="K18" s="13">
        <f t="shared" si="4"/>
        <v>-5.66</v>
      </c>
      <c r="L18" s="13"/>
      <c r="M18" s="13"/>
    </row>
    <row r="19" spans="2:13" ht="18" x14ac:dyDescent="0.3">
      <c r="B19" s="13">
        <v>10</v>
      </c>
      <c r="C19" s="5" t="s">
        <v>128</v>
      </c>
      <c r="D19" s="13">
        <v>14</v>
      </c>
      <c r="E19" s="13">
        <f t="shared" si="1"/>
        <v>79.239999999999995</v>
      </c>
      <c r="F19" s="13">
        <v>1</v>
      </c>
      <c r="G19" s="13">
        <f t="shared" si="2"/>
        <v>5.66</v>
      </c>
      <c r="H19" s="13">
        <v>1</v>
      </c>
      <c r="I19" s="13">
        <f t="shared" si="0"/>
        <v>5.66</v>
      </c>
      <c r="J19" s="13">
        <f t="shared" si="3"/>
        <v>0</v>
      </c>
      <c r="K19" s="13">
        <f t="shared" si="4"/>
        <v>0</v>
      </c>
      <c r="L19" s="13"/>
      <c r="M19" s="13"/>
    </row>
    <row r="20" spans="2:13" ht="36" x14ac:dyDescent="0.3">
      <c r="B20" s="13">
        <v>11</v>
      </c>
      <c r="C20" s="18" t="s">
        <v>21</v>
      </c>
      <c r="D20" s="13">
        <v>3</v>
      </c>
      <c r="E20" s="13">
        <f t="shared" si="1"/>
        <v>16.98</v>
      </c>
      <c r="F20" s="13">
        <v>0</v>
      </c>
      <c r="G20" s="13">
        <f t="shared" si="2"/>
        <v>0</v>
      </c>
      <c r="H20" s="13">
        <v>0</v>
      </c>
      <c r="I20" s="13">
        <f t="shared" si="0"/>
        <v>0</v>
      </c>
      <c r="J20" s="13">
        <f t="shared" si="3"/>
        <v>0</v>
      </c>
      <c r="K20" s="13">
        <f t="shared" si="4"/>
        <v>0</v>
      </c>
      <c r="L20" s="13"/>
      <c r="M20" s="13"/>
    </row>
    <row r="21" spans="2:13" ht="54" x14ac:dyDescent="0.3">
      <c r="B21" s="13">
        <v>12</v>
      </c>
      <c r="C21" s="18" t="s">
        <v>22</v>
      </c>
      <c r="D21" s="13">
        <v>12</v>
      </c>
      <c r="E21" s="13">
        <f t="shared" si="1"/>
        <v>67.92</v>
      </c>
      <c r="F21" s="13">
        <v>0</v>
      </c>
      <c r="G21" s="13">
        <f t="shared" si="2"/>
        <v>0</v>
      </c>
      <c r="H21" s="13">
        <v>0</v>
      </c>
      <c r="I21" s="13">
        <f t="shared" si="0"/>
        <v>0</v>
      </c>
      <c r="J21" s="13">
        <f t="shared" si="3"/>
        <v>0</v>
      </c>
      <c r="K21" s="13">
        <f t="shared" si="4"/>
        <v>0</v>
      </c>
      <c r="L21" s="13"/>
      <c r="M21" s="13"/>
    </row>
    <row r="22" spans="2:13" ht="18" x14ac:dyDescent="0.3">
      <c r="B22" s="13">
        <v>13</v>
      </c>
      <c r="C22" s="18" t="s">
        <v>23</v>
      </c>
      <c r="D22" s="13">
        <v>11</v>
      </c>
      <c r="E22" s="13">
        <f t="shared" si="1"/>
        <v>62.26</v>
      </c>
      <c r="F22" s="13">
        <v>1</v>
      </c>
      <c r="G22" s="13">
        <f t="shared" si="2"/>
        <v>5.66</v>
      </c>
      <c r="H22" s="13">
        <v>1</v>
      </c>
      <c r="I22" s="13">
        <f t="shared" si="0"/>
        <v>5.66</v>
      </c>
      <c r="J22" s="13">
        <f t="shared" si="3"/>
        <v>0</v>
      </c>
      <c r="K22" s="13">
        <f t="shared" si="4"/>
        <v>0</v>
      </c>
      <c r="L22" s="13"/>
      <c r="M22" s="13"/>
    </row>
    <row r="23" spans="2:13" ht="358.8" x14ac:dyDescent="0.3">
      <c r="B23" s="13">
        <v>14</v>
      </c>
      <c r="C23" s="18" t="s">
        <v>112</v>
      </c>
      <c r="D23" s="13">
        <v>17</v>
      </c>
      <c r="E23" s="13">
        <f t="shared" si="1"/>
        <v>96.22</v>
      </c>
      <c r="F23" s="13">
        <v>1</v>
      </c>
      <c r="G23" s="13">
        <f t="shared" si="2"/>
        <v>5.66</v>
      </c>
      <c r="H23" s="13">
        <v>2</v>
      </c>
      <c r="I23" s="13">
        <f t="shared" si="0"/>
        <v>11.32</v>
      </c>
      <c r="J23" s="13">
        <f t="shared" si="3"/>
        <v>1</v>
      </c>
      <c r="K23" s="26">
        <f t="shared" si="4"/>
        <v>5.66</v>
      </c>
      <c r="L23" s="87" t="s">
        <v>268</v>
      </c>
      <c r="M23" s="87" t="s">
        <v>270</v>
      </c>
    </row>
    <row r="24" spans="2:13" ht="90" x14ac:dyDescent="0.3">
      <c r="B24" s="13">
        <v>15</v>
      </c>
      <c r="C24" s="18" t="s">
        <v>24</v>
      </c>
      <c r="D24" s="13">
        <v>1</v>
      </c>
      <c r="E24" s="13">
        <f t="shared" si="1"/>
        <v>5.66</v>
      </c>
      <c r="F24" s="13">
        <v>1</v>
      </c>
      <c r="G24" s="13">
        <f t="shared" si="2"/>
        <v>5.66</v>
      </c>
      <c r="H24" s="13">
        <v>0</v>
      </c>
      <c r="I24" s="13">
        <f t="shared" si="0"/>
        <v>0</v>
      </c>
      <c r="J24" s="13">
        <f t="shared" si="3"/>
        <v>-1</v>
      </c>
      <c r="K24" s="13">
        <f t="shared" si="4"/>
        <v>-5.66</v>
      </c>
      <c r="L24" s="13"/>
      <c r="M24" s="13"/>
    </row>
    <row r="25" spans="2:13" ht="374.4" x14ac:dyDescent="0.3">
      <c r="B25" s="13">
        <v>16</v>
      </c>
      <c r="C25" s="18" t="s">
        <v>25</v>
      </c>
      <c r="D25" s="13">
        <v>2</v>
      </c>
      <c r="E25" s="13">
        <f t="shared" si="1"/>
        <v>11.32</v>
      </c>
      <c r="F25" s="13">
        <v>0</v>
      </c>
      <c r="G25" s="13">
        <f t="shared" si="2"/>
        <v>0</v>
      </c>
      <c r="H25" s="13">
        <v>1</v>
      </c>
      <c r="I25" s="13">
        <f t="shared" si="0"/>
        <v>5.66</v>
      </c>
      <c r="J25" s="13">
        <f t="shared" si="3"/>
        <v>1</v>
      </c>
      <c r="K25" s="26">
        <f t="shared" si="4"/>
        <v>5.66</v>
      </c>
      <c r="L25" s="89" t="s">
        <v>269</v>
      </c>
      <c r="M25" s="87" t="s">
        <v>258</v>
      </c>
    </row>
    <row r="26" spans="2:13" ht="18" x14ac:dyDescent="0.3">
      <c r="B26" s="13">
        <v>17</v>
      </c>
      <c r="C26" s="18" t="s">
        <v>26</v>
      </c>
      <c r="D26" s="13">
        <v>2</v>
      </c>
      <c r="E26" s="13">
        <f t="shared" si="1"/>
        <v>11.32</v>
      </c>
      <c r="F26" s="13"/>
      <c r="G26" s="13">
        <f t="shared" si="2"/>
        <v>0</v>
      </c>
      <c r="H26" s="13">
        <v>0</v>
      </c>
      <c r="I26" s="13">
        <f t="shared" si="0"/>
        <v>0</v>
      </c>
      <c r="J26" s="13">
        <f t="shared" si="3"/>
        <v>0</v>
      </c>
      <c r="K26" s="13">
        <f t="shared" si="4"/>
        <v>0</v>
      </c>
      <c r="L26" s="13"/>
      <c r="M26" s="13"/>
    </row>
    <row r="27" spans="2:13" ht="54" x14ac:dyDescent="0.3">
      <c r="B27" s="13">
        <v>18</v>
      </c>
      <c r="C27" s="18" t="s">
        <v>27</v>
      </c>
      <c r="D27" s="13">
        <v>1</v>
      </c>
      <c r="E27" s="13">
        <f t="shared" si="1"/>
        <v>5.66</v>
      </c>
      <c r="F27" s="13">
        <v>1</v>
      </c>
      <c r="G27" s="13">
        <f t="shared" si="2"/>
        <v>5.66</v>
      </c>
      <c r="H27" s="13">
        <v>0</v>
      </c>
      <c r="I27" s="13">
        <f t="shared" si="0"/>
        <v>0</v>
      </c>
      <c r="J27" s="13">
        <f t="shared" si="3"/>
        <v>-1</v>
      </c>
      <c r="K27" s="13">
        <f t="shared" si="4"/>
        <v>-5.66</v>
      </c>
      <c r="L27" s="13"/>
      <c r="M27" s="13"/>
    </row>
    <row r="28" spans="2:13" ht="36" x14ac:dyDescent="0.3">
      <c r="B28" s="13">
        <v>19</v>
      </c>
      <c r="C28" s="18" t="s">
        <v>28</v>
      </c>
      <c r="D28" s="13">
        <v>3</v>
      </c>
      <c r="E28" s="13">
        <f t="shared" si="1"/>
        <v>16.98</v>
      </c>
      <c r="F28" s="13">
        <v>0</v>
      </c>
      <c r="G28" s="13">
        <f t="shared" si="2"/>
        <v>0</v>
      </c>
      <c r="H28" s="13">
        <v>0</v>
      </c>
      <c r="I28" s="13">
        <f t="shared" si="0"/>
        <v>0</v>
      </c>
      <c r="J28" s="13">
        <f t="shared" si="3"/>
        <v>0</v>
      </c>
      <c r="K28" s="13">
        <f t="shared" si="4"/>
        <v>0</v>
      </c>
      <c r="L28" s="13"/>
      <c r="M28" s="13"/>
    </row>
    <row r="29" spans="2:13" ht="18" x14ac:dyDescent="0.3">
      <c r="B29" s="13">
        <v>20</v>
      </c>
      <c r="C29" s="18" t="s">
        <v>29</v>
      </c>
      <c r="D29" s="13">
        <v>1</v>
      </c>
      <c r="E29" s="13">
        <f t="shared" si="1"/>
        <v>5.66</v>
      </c>
      <c r="F29" s="13">
        <v>1</v>
      </c>
      <c r="G29" s="13">
        <f t="shared" si="2"/>
        <v>5.66</v>
      </c>
      <c r="H29" s="13">
        <v>0</v>
      </c>
      <c r="I29" s="13">
        <f t="shared" si="0"/>
        <v>0</v>
      </c>
      <c r="J29" s="13">
        <f t="shared" si="3"/>
        <v>-1</v>
      </c>
      <c r="K29" s="13">
        <f t="shared" si="4"/>
        <v>-5.66</v>
      </c>
      <c r="L29" s="13"/>
      <c r="M29" s="13"/>
    </row>
    <row r="30" spans="2:13" ht="36" x14ac:dyDescent="0.3">
      <c r="B30" s="13">
        <v>21</v>
      </c>
      <c r="C30" s="18" t="s">
        <v>30</v>
      </c>
      <c r="D30" s="13">
        <v>4</v>
      </c>
      <c r="E30" s="13">
        <f t="shared" si="1"/>
        <v>22.64</v>
      </c>
      <c r="F30" s="13"/>
      <c r="G30" s="13">
        <f t="shared" si="2"/>
        <v>0</v>
      </c>
      <c r="H30" s="13">
        <v>0</v>
      </c>
      <c r="I30" s="13">
        <f t="shared" si="0"/>
        <v>0</v>
      </c>
      <c r="J30" s="13">
        <f t="shared" si="3"/>
        <v>0</v>
      </c>
      <c r="K30" s="13">
        <f t="shared" si="4"/>
        <v>0</v>
      </c>
      <c r="L30" s="13"/>
      <c r="M30" s="13"/>
    </row>
    <row r="31" spans="2:13" ht="36" x14ac:dyDescent="0.3">
      <c r="B31" s="13">
        <v>22</v>
      </c>
      <c r="C31" s="18" t="s">
        <v>31</v>
      </c>
      <c r="D31" s="13">
        <v>26</v>
      </c>
      <c r="E31" s="13">
        <f t="shared" si="1"/>
        <v>147.16</v>
      </c>
      <c r="F31" s="13">
        <v>2</v>
      </c>
      <c r="G31" s="13">
        <f t="shared" si="2"/>
        <v>11.32</v>
      </c>
      <c r="H31" s="13">
        <v>0</v>
      </c>
      <c r="I31" s="13">
        <f t="shared" si="0"/>
        <v>0</v>
      </c>
      <c r="J31" s="13">
        <f t="shared" si="3"/>
        <v>-2</v>
      </c>
      <c r="K31" s="13">
        <f t="shared" si="4"/>
        <v>-11.32</v>
      </c>
      <c r="L31" s="13"/>
      <c r="M31" s="13"/>
    </row>
    <row r="32" spans="2:13" ht="54" x14ac:dyDescent="0.3">
      <c r="B32" s="13">
        <v>23</v>
      </c>
      <c r="C32" s="18" t="s">
        <v>32</v>
      </c>
      <c r="D32" s="13">
        <v>24</v>
      </c>
      <c r="E32" s="13">
        <f t="shared" si="1"/>
        <v>135.84</v>
      </c>
      <c r="F32" s="13">
        <v>0</v>
      </c>
      <c r="G32" s="13">
        <f t="shared" si="2"/>
        <v>0</v>
      </c>
      <c r="H32" s="13">
        <v>1</v>
      </c>
      <c r="I32" s="13">
        <f t="shared" si="0"/>
        <v>5.66</v>
      </c>
      <c r="J32" s="13">
        <f t="shared" si="3"/>
        <v>1</v>
      </c>
      <c r="K32" s="13">
        <f t="shared" si="4"/>
        <v>5.66</v>
      </c>
      <c r="L32" s="13"/>
      <c r="M32" s="13"/>
    </row>
    <row r="33" spans="2:13" ht="54" x14ac:dyDescent="0.3">
      <c r="B33" s="13">
        <v>24</v>
      </c>
      <c r="C33" s="18" t="s">
        <v>33</v>
      </c>
      <c r="D33" s="13">
        <v>100</v>
      </c>
      <c r="E33" s="13">
        <f t="shared" si="1"/>
        <v>566</v>
      </c>
      <c r="F33" s="13">
        <v>7</v>
      </c>
      <c r="G33" s="13">
        <f t="shared" si="2"/>
        <v>39.619999999999997</v>
      </c>
      <c r="H33" s="13">
        <v>3</v>
      </c>
      <c r="I33" s="13">
        <f t="shared" si="0"/>
        <v>16.98</v>
      </c>
      <c r="J33" s="13">
        <f t="shared" si="3"/>
        <v>-4</v>
      </c>
      <c r="K33" s="13">
        <f t="shared" si="4"/>
        <v>-22.639999999999997</v>
      </c>
      <c r="L33" s="13"/>
      <c r="M33" s="13"/>
    </row>
    <row r="34" spans="2:13" ht="36" x14ac:dyDescent="0.3">
      <c r="B34" s="13">
        <v>25</v>
      </c>
      <c r="C34" s="18" t="s">
        <v>116</v>
      </c>
      <c r="D34" s="13">
        <v>9</v>
      </c>
      <c r="E34" s="13">
        <f t="shared" si="1"/>
        <v>50.94</v>
      </c>
      <c r="F34" s="13">
        <v>1</v>
      </c>
      <c r="G34" s="13">
        <f t="shared" si="2"/>
        <v>5.66</v>
      </c>
      <c r="H34" s="13">
        <v>1</v>
      </c>
      <c r="I34" s="13">
        <f t="shared" si="0"/>
        <v>5.66</v>
      </c>
      <c r="J34" s="13">
        <f t="shared" si="3"/>
        <v>0</v>
      </c>
      <c r="K34" s="13">
        <f t="shared" si="4"/>
        <v>0</v>
      </c>
      <c r="L34" s="13"/>
      <c r="M34" s="13"/>
    </row>
    <row r="35" spans="2:13" ht="18" x14ac:dyDescent="0.3">
      <c r="B35" s="13">
        <v>26</v>
      </c>
      <c r="C35" s="18" t="s">
        <v>34</v>
      </c>
      <c r="D35" s="13">
        <v>1</v>
      </c>
      <c r="E35" s="13">
        <f t="shared" si="1"/>
        <v>5.66</v>
      </c>
      <c r="F35" s="13">
        <v>1</v>
      </c>
      <c r="G35" s="13">
        <f t="shared" si="2"/>
        <v>5.66</v>
      </c>
      <c r="H35" s="13">
        <v>0</v>
      </c>
      <c r="I35" s="13">
        <f t="shared" si="0"/>
        <v>0</v>
      </c>
      <c r="J35" s="13">
        <f t="shared" si="3"/>
        <v>-1</v>
      </c>
      <c r="K35" s="13">
        <f t="shared" si="4"/>
        <v>-5.66</v>
      </c>
      <c r="L35" s="13"/>
      <c r="M35" s="13"/>
    </row>
    <row r="36" spans="2:13" ht="54" x14ac:dyDescent="0.3">
      <c r="B36" s="13">
        <v>27</v>
      </c>
      <c r="C36" s="18" t="s">
        <v>35</v>
      </c>
      <c r="D36" s="13">
        <v>26</v>
      </c>
      <c r="E36" s="13">
        <f t="shared" si="1"/>
        <v>147.16</v>
      </c>
      <c r="F36" s="13">
        <v>1</v>
      </c>
      <c r="G36" s="13">
        <f t="shared" si="2"/>
        <v>5.66</v>
      </c>
      <c r="H36" s="13">
        <v>0</v>
      </c>
      <c r="I36" s="13">
        <f t="shared" si="0"/>
        <v>0</v>
      </c>
      <c r="J36" s="13">
        <f t="shared" si="3"/>
        <v>-1</v>
      </c>
      <c r="K36" s="13">
        <f t="shared" si="4"/>
        <v>-5.66</v>
      </c>
      <c r="L36" s="13"/>
      <c r="M36" s="13"/>
    </row>
    <row r="37" spans="2:13" ht="18" x14ac:dyDescent="0.3">
      <c r="B37" s="13">
        <v>28</v>
      </c>
      <c r="C37" s="18" t="s">
        <v>36</v>
      </c>
      <c r="D37" s="13">
        <v>1</v>
      </c>
      <c r="E37" s="13">
        <f t="shared" si="1"/>
        <v>5.66</v>
      </c>
      <c r="F37" s="13">
        <v>1</v>
      </c>
      <c r="G37" s="13">
        <f t="shared" si="2"/>
        <v>5.66</v>
      </c>
      <c r="H37" s="13">
        <v>0</v>
      </c>
      <c r="I37" s="13">
        <f t="shared" si="0"/>
        <v>0</v>
      </c>
      <c r="J37" s="13">
        <f t="shared" si="3"/>
        <v>-1</v>
      </c>
      <c r="K37" s="13">
        <f t="shared" si="4"/>
        <v>-5.66</v>
      </c>
      <c r="L37" s="13"/>
      <c r="M37" s="13"/>
    </row>
    <row r="38" spans="2:13" ht="36" x14ac:dyDescent="0.3">
      <c r="B38" s="13">
        <v>29</v>
      </c>
      <c r="C38" s="18" t="s">
        <v>37</v>
      </c>
      <c r="D38" s="13">
        <v>1</v>
      </c>
      <c r="E38" s="13">
        <f t="shared" si="1"/>
        <v>5.66</v>
      </c>
      <c r="F38" s="13">
        <v>0</v>
      </c>
      <c r="G38" s="13">
        <f t="shared" si="2"/>
        <v>0</v>
      </c>
      <c r="H38" s="13">
        <v>0</v>
      </c>
      <c r="I38" s="13">
        <f t="shared" si="0"/>
        <v>0</v>
      </c>
      <c r="J38" s="13">
        <f t="shared" si="3"/>
        <v>0</v>
      </c>
      <c r="K38" s="13">
        <f t="shared" si="4"/>
        <v>0</v>
      </c>
      <c r="L38" s="13"/>
      <c r="M38" s="13"/>
    </row>
    <row r="39" spans="2:13" ht="36" x14ac:dyDescent="0.3">
      <c r="B39" s="13">
        <v>30</v>
      </c>
      <c r="C39" s="18" t="s">
        <v>38</v>
      </c>
      <c r="D39" s="13">
        <v>4</v>
      </c>
      <c r="E39" s="13">
        <f t="shared" si="1"/>
        <v>22.64</v>
      </c>
      <c r="F39" s="13">
        <v>0</v>
      </c>
      <c r="G39" s="13">
        <f t="shared" si="2"/>
        <v>0</v>
      </c>
      <c r="H39" s="13">
        <v>0</v>
      </c>
      <c r="I39" s="13">
        <f t="shared" si="0"/>
        <v>0</v>
      </c>
      <c r="J39" s="13">
        <f t="shared" si="3"/>
        <v>0</v>
      </c>
      <c r="K39" s="13">
        <f t="shared" si="4"/>
        <v>0</v>
      </c>
      <c r="L39" s="13"/>
      <c r="M39" s="13"/>
    </row>
    <row r="40" spans="2:13" ht="18" x14ac:dyDescent="0.3">
      <c r="B40" s="13">
        <v>31</v>
      </c>
      <c r="C40" s="18" t="s">
        <v>39</v>
      </c>
      <c r="D40" s="13">
        <v>9</v>
      </c>
      <c r="E40" s="13">
        <f t="shared" si="1"/>
        <v>50.94</v>
      </c>
      <c r="F40" s="13">
        <v>1</v>
      </c>
      <c r="G40" s="13">
        <f t="shared" si="2"/>
        <v>5.66</v>
      </c>
      <c r="H40" s="13">
        <v>0</v>
      </c>
      <c r="I40" s="13">
        <f t="shared" si="0"/>
        <v>0</v>
      </c>
      <c r="J40" s="13">
        <f t="shared" si="3"/>
        <v>-1</v>
      </c>
      <c r="K40" s="13">
        <f t="shared" si="4"/>
        <v>-5.66</v>
      </c>
      <c r="L40" s="13"/>
      <c r="M40" s="13"/>
    </row>
    <row r="41" spans="2:13" ht="18" x14ac:dyDescent="0.3">
      <c r="B41" s="13">
        <v>32</v>
      </c>
      <c r="C41" s="18" t="s">
        <v>40</v>
      </c>
      <c r="D41" s="13">
        <v>1</v>
      </c>
      <c r="E41" s="13">
        <f t="shared" si="1"/>
        <v>5.66</v>
      </c>
      <c r="F41" s="13"/>
      <c r="G41" s="13">
        <f t="shared" si="2"/>
        <v>0</v>
      </c>
      <c r="H41" s="13">
        <v>0</v>
      </c>
      <c r="I41" s="13">
        <f t="shared" si="0"/>
        <v>0</v>
      </c>
      <c r="J41" s="13">
        <f t="shared" si="3"/>
        <v>0</v>
      </c>
      <c r="K41" s="13">
        <f t="shared" si="4"/>
        <v>0</v>
      </c>
      <c r="L41" s="13"/>
      <c r="M41" s="13"/>
    </row>
    <row r="42" spans="2:13" ht="36" x14ac:dyDescent="0.3">
      <c r="B42" s="13">
        <v>33</v>
      </c>
      <c r="C42" s="18" t="s">
        <v>41</v>
      </c>
      <c r="D42" s="13">
        <v>2</v>
      </c>
      <c r="E42" s="13">
        <f t="shared" si="1"/>
        <v>11.32</v>
      </c>
      <c r="F42" s="13">
        <v>0</v>
      </c>
      <c r="G42" s="13">
        <f t="shared" si="2"/>
        <v>0</v>
      </c>
      <c r="H42" s="13">
        <v>0</v>
      </c>
      <c r="I42" s="13">
        <f t="shared" si="0"/>
        <v>0</v>
      </c>
      <c r="J42" s="13">
        <f t="shared" si="3"/>
        <v>0</v>
      </c>
      <c r="K42" s="13">
        <f t="shared" si="4"/>
        <v>0</v>
      </c>
      <c r="L42" s="13"/>
      <c r="M42" s="13"/>
    </row>
    <row r="43" spans="2:13" ht="54" x14ac:dyDescent="0.3">
      <c r="B43" s="13">
        <v>34</v>
      </c>
      <c r="C43" s="18" t="s">
        <v>42</v>
      </c>
      <c r="D43" s="13">
        <v>10</v>
      </c>
      <c r="E43" s="13">
        <f t="shared" si="1"/>
        <v>56.6</v>
      </c>
      <c r="F43" s="13">
        <v>0</v>
      </c>
      <c r="G43" s="13">
        <f t="shared" si="2"/>
        <v>0</v>
      </c>
      <c r="H43" s="13">
        <v>0</v>
      </c>
      <c r="I43" s="13">
        <f t="shared" si="0"/>
        <v>0</v>
      </c>
      <c r="J43" s="13">
        <f t="shared" si="3"/>
        <v>0</v>
      </c>
      <c r="K43" s="13">
        <f t="shared" si="4"/>
        <v>0</v>
      </c>
      <c r="L43" s="13"/>
      <c r="M43" s="13"/>
    </row>
    <row r="44" spans="2:13" ht="18" x14ac:dyDescent="0.3">
      <c r="B44" s="13">
        <v>35</v>
      </c>
      <c r="C44" s="18" t="s">
        <v>43</v>
      </c>
      <c r="D44" s="13">
        <v>1</v>
      </c>
      <c r="E44" s="13">
        <f t="shared" si="1"/>
        <v>5.66</v>
      </c>
      <c r="F44" s="13">
        <v>0</v>
      </c>
      <c r="G44" s="13">
        <f t="shared" si="2"/>
        <v>0</v>
      </c>
      <c r="H44" s="13">
        <v>0</v>
      </c>
      <c r="I44" s="13">
        <f t="shared" si="0"/>
        <v>0</v>
      </c>
      <c r="J44" s="13">
        <f t="shared" si="3"/>
        <v>0</v>
      </c>
      <c r="K44" s="13">
        <f t="shared" si="4"/>
        <v>0</v>
      </c>
      <c r="L44" s="13"/>
      <c r="M44" s="13"/>
    </row>
    <row r="45" spans="2:13" ht="18" x14ac:dyDescent="0.3">
      <c r="B45" s="13">
        <v>36</v>
      </c>
      <c r="C45" s="18" t="s">
        <v>44</v>
      </c>
      <c r="D45" s="13">
        <v>5</v>
      </c>
      <c r="E45" s="13">
        <f t="shared" si="1"/>
        <v>28.3</v>
      </c>
      <c r="F45" s="13">
        <v>1</v>
      </c>
      <c r="G45" s="13">
        <f t="shared" si="2"/>
        <v>5.66</v>
      </c>
      <c r="H45" s="13">
        <v>0</v>
      </c>
      <c r="I45" s="13">
        <f t="shared" si="0"/>
        <v>0</v>
      </c>
      <c r="J45" s="13">
        <f t="shared" si="3"/>
        <v>-1</v>
      </c>
      <c r="K45" s="13">
        <f t="shared" si="4"/>
        <v>-5.66</v>
      </c>
      <c r="L45" s="13"/>
      <c r="M45" s="13"/>
    </row>
    <row r="46" spans="2:13" ht="36" x14ac:dyDescent="0.3">
      <c r="B46" s="13">
        <v>37</v>
      </c>
      <c r="C46" s="18" t="s">
        <v>45</v>
      </c>
      <c r="D46" s="13">
        <v>2</v>
      </c>
      <c r="E46" s="13">
        <f t="shared" si="1"/>
        <v>11.32</v>
      </c>
      <c r="F46" s="13">
        <v>0</v>
      </c>
      <c r="G46" s="13">
        <f t="shared" si="2"/>
        <v>0</v>
      </c>
      <c r="H46" s="13">
        <v>0</v>
      </c>
      <c r="I46" s="13">
        <f t="shared" si="0"/>
        <v>0</v>
      </c>
      <c r="J46" s="13">
        <f t="shared" si="3"/>
        <v>0</v>
      </c>
      <c r="K46" s="13">
        <f t="shared" si="4"/>
        <v>0</v>
      </c>
      <c r="L46" s="13"/>
      <c r="M46" s="13"/>
    </row>
    <row r="47" spans="2:13" ht="202.8" x14ac:dyDescent="0.3">
      <c r="B47" s="13">
        <v>38</v>
      </c>
      <c r="C47" s="18" t="s">
        <v>125</v>
      </c>
      <c r="D47" s="13">
        <v>4</v>
      </c>
      <c r="E47" s="13">
        <f t="shared" si="1"/>
        <v>22.64</v>
      </c>
      <c r="F47" s="13">
        <v>0</v>
      </c>
      <c r="G47" s="13">
        <f t="shared" si="2"/>
        <v>0</v>
      </c>
      <c r="H47" s="13">
        <v>2</v>
      </c>
      <c r="I47" s="13">
        <f t="shared" si="0"/>
        <v>11.32</v>
      </c>
      <c r="J47" s="13">
        <f t="shared" si="3"/>
        <v>2</v>
      </c>
      <c r="K47" s="26">
        <f t="shared" si="4"/>
        <v>11.32</v>
      </c>
      <c r="L47" s="87" t="s">
        <v>271</v>
      </c>
      <c r="M47" s="88" t="s">
        <v>257</v>
      </c>
    </row>
    <row r="48" spans="2:13" ht="36" x14ac:dyDescent="0.3">
      <c r="B48" s="13">
        <v>39</v>
      </c>
      <c r="C48" s="18" t="s">
        <v>46</v>
      </c>
      <c r="D48" s="13">
        <v>2</v>
      </c>
      <c r="E48" s="13">
        <f t="shared" si="1"/>
        <v>11.32</v>
      </c>
      <c r="F48" s="13">
        <v>0</v>
      </c>
      <c r="G48" s="13">
        <f t="shared" si="2"/>
        <v>0</v>
      </c>
      <c r="H48" s="13">
        <v>0</v>
      </c>
      <c r="I48" s="13">
        <f t="shared" si="0"/>
        <v>0</v>
      </c>
      <c r="J48" s="13">
        <f t="shared" si="3"/>
        <v>0</v>
      </c>
      <c r="K48" s="13">
        <f t="shared" si="4"/>
        <v>0</v>
      </c>
      <c r="L48" s="13"/>
      <c r="M48" s="13"/>
    </row>
    <row r="49" spans="2:13" ht="36" x14ac:dyDescent="0.3">
      <c r="B49" s="13">
        <v>40</v>
      </c>
      <c r="C49" s="18" t="s">
        <v>47</v>
      </c>
      <c r="D49" s="13">
        <v>4</v>
      </c>
      <c r="E49" s="13">
        <f t="shared" si="1"/>
        <v>22.64</v>
      </c>
      <c r="F49" s="13">
        <v>0</v>
      </c>
      <c r="G49" s="13">
        <f t="shared" si="2"/>
        <v>0</v>
      </c>
      <c r="H49" s="13">
        <v>0</v>
      </c>
      <c r="I49" s="13">
        <f t="shared" si="0"/>
        <v>0</v>
      </c>
      <c r="J49" s="13">
        <f t="shared" si="3"/>
        <v>0</v>
      </c>
      <c r="K49" s="13">
        <f t="shared" si="4"/>
        <v>0</v>
      </c>
      <c r="L49" s="13"/>
      <c r="M49" s="13"/>
    </row>
    <row r="50" spans="2:13" ht="36" x14ac:dyDescent="0.3">
      <c r="B50" s="13">
        <v>41</v>
      </c>
      <c r="C50" s="18" t="s">
        <v>48</v>
      </c>
      <c r="D50" s="13">
        <v>25</v>
      </c>
      <c r="E50" s="13">
        <f t="shared" si="1"/>
        <v>141.5</v>
      </c>
      <c r="F50" s="13">
        <v>2</v>
      </c>
      <c r="G50" s="13">
        <f t="shared" si="2"/>
        <v>11.32</v>
      </c>
      <c r="H50" s="13">
        <v>0</v>
      </c>
      <c r="I50" s="13">
        <f t="shared" si="0"/>
        <v>0</v>
      </c>
      <c r="J50" s="13">
        <f t="shared" si="3"/>
        <v>-2</v>
      </c>
      <c r="K50" s="13">
        <f t="shared" si="4"/>
        <v>-11.32</v>
      </c>
      <c r="L50" s="13"/>
      <c r="M50" s="13"/>
    </row>
    <row r="51" spans="2:13" ht="54" x14ac:dyDescent="0.3">
      <c r="B51" s="13">
        <v>42</v>
      </c>
      <c r="C51" s="18" t="s">
        <v>49</v>
      </c>
      <c r="D51" s="13">
        <v>32</v>
      </c>
      <c r="E51" s="13">
        <f t="shared" si="1"/>
        <v>181.12</v>
      </c>
      <c r="F51" s="13">
        <v>1</v>
      </c>
      <c r="G51" s="13">
        <f t="shared" si="2"/>
        <v>5.66</v>
      </c>
      <c r="H51" s="13">
        <v>1</v>
      </c>
      <c r="I51" s="13">
        <f t="shared" si="0"/>
        <v>5.66</v>
      </c>
      <c r="J51" s="13">
        <f t="shared" si="3"/>
        <v>0</v>
      </c>
      <c r="K51" s="13">
        <f t="shared" si="4"/>
        <v>0</v>
      </c>
      <c r="L51" s="13"/>
      <c r="M51" s="13"/>
    </row>
    <row r="52" spans="2:13" ht="72" x14ac:dyDescent="0.3">
      <c r="B52" s="13">
        <v>43</v>
      </c>
      <c r="C52" s="18" t="s">
        <v>50</v>
      </c>
      <c r="D52" s="13">
        <v>8</v>
      </c>
      <c r="E52" s="13">
        <f t="shared" si="1"/>
        <v>45.28</v>
      </c>
      <c r="F52" s="13">
        <v>0</v>
      </c>
      <c r="G52" s="13">
        <f t="shared" si="2"/>
        <v>0</v>
      </c>
      <c r="H52" s="13">
        <v>0</v>
      </c>
      <c r="I52" s="13">
        <f t="shared" si="0"/>
        <v>0</v>
      </c>
      <c r="J52" s="13">
        <f t="shared" si="3"/>
        <v>0</v>
      </c>
      <c r="K52" s="13">
        <f t="shared" si="4"/>
        <v>0</v>
      </c>
      <c r="L52" s="13"/>
      <c r="M52" s="13"/>
    </row>
    <row r="53" spans="2:13" ht="72" x14ac:dyDescent="0.3">
      <c r="B53" s="13">
        <v>44</v>
      </c>
      <c r="C53" s="18" t="s">
        <v>51</v>
      </c>
      <c r="D53" s="13">
        <v>2</v>
      </c>
      <c r="E53" s="13">
        <f t="shared" si="1"/>
        <v>11.32</v>
      </c>
      <c r="F53" s="13">
        <v>0</v>
      </c>
      <c r="G53" s="13">
        <f t="shared" si="2"/>
        <v>0</v>
      </c>
      <c r="H53" s="13">
        <v>0</v>
      </c>
      <c r="I53" s="13">
        <f t="shared" si="0"/>
        <v>0</v>
      </c>
      <c r="J53" s="13">
        <f t="shared" si="3"/>
        <v>0</v>
      </c>
      <c r="K53" s="13">
        <f t="shared" si="4"/>
        <v>0</v>
      </c>
      <c r="L53" s="13"/>
      <c r="M53" s="13"/>
    </row>
    <row r="54" spans="2:13" ht="93.6" x14ac:dyDescent="0.3">
      <c r="B54" s="13">
        <v>45</v>
      </c>
      <c r="C54" s="18" t="s">
        <v>113</v>
      </c>
      <c r="D54" s="13">
        <v>1</v>
      </c>
      <c r="E54" s="13">
        <f t="shared" si="1"/>
        <v>5.66</v>
      </c>
      <c r="F54" s="13">
        <v>0</v>
      </c>
      <c r="G54" s="13">
        <f t="shared" si="2"/>
        <v>0</v>
      </c>
      <c r="H54" s="13">
        <v>1</v>
      </c>
      <c r="I54" s="13">
        <f t="shared" si="0"/>
        <v>5.66</v>
      </c>
      <c r="J54" s="13">
        <f t="shared" si="3"/>
        <v>1</v>
      </c>
      <c r="K54" s="26">
        <f t="shared" si="4"/>
        <v>5.66</v>
      </c>
      <c r="L54" s="87" t="s">
        <v>255</v>
      </c>
      <c r="M54" s="87" t="s">
        <v>256</v>
      </c>
    </row>
    <row r="55" spans="2:13" ht="18" x14ac:dyDescent="0.3">
      <c r="B55" s="13">
        <v>46</v>
      </c>
      <c r="C55" s="18" t="s">
        <v>52</v>
      </c>
      <c r="D55" s="13">
        <v>2</v>
      </c>
      <c r="E55" s="13">
        <f t="shared" si="1"/>
        <v>11.32</v>
      </c>
      <c r="F55" s="13">
        <v>0</v>
      </c>
      <c r="G55" s="13">
        <f t="shared" si="2"/>
        <v>0</v>
      </c>
      <c r="H55" s="13">
        <v>0</v>
      </c>
      <c r="I55" s="13">
        <f t="shared" si="0"/>
        <v>0</v>
      </c>
      <c r="J55" s="13">
        <f t="shared" si="3"/>
        <v>0</v>
      </c>
      <c r="K55" s="13">
        <f t="shared" si="4"/>
        <v>0</v>
      </c>
      <c r="L55" s="13"/>
      <c r="M55" s="13"/>
    </row>
    <row r="56" spans="2:13" ht="36" x14ac:dyDescent="0.3">
      <c r="B56" s="13">
        <v>47</v>
      </c>
      <c r="C56" s="18" t="s">
        <v>53</v>
      </c>
      <c r="D56" s="13">
        <v>2</v>
      </c>
      <c r="E56" s="13">
        <f t="shared" si="1"/>
        <v>11.32</v>
      </c>
      <c r="F56" s="13">
        <v>0</v>
      </c>
      <c r="G56" s="13">
        <f t="shared" si="2"/>
        <v>0</v>
      </c>
      <c r="H56" s="13">
        <v>0</v>
      </c>
      <c r="I56" s="13">
        <f t="shared" si="0"/>
        <v>0</v>
      </c>
      <c r="J56" s="13">
        <f t="shared" si="3"/>
        <v>0</v>
      </c>
      <c r="K56" s="13">
        <f t="shared" si="4"/>
        <v>0</v>
      </c>
      <c r="L56" s="13"/>
      <c r="M56" s="13"/>
    </row>
    <row r="57" spans="2:13" ht="54" x14ac:dyDescent="0.3">
      <c r="B57" s="13">
        <v>48</v>
      </c>
      <c r="C57" s="18" t="s">
        <v>54</v>
      </c>
      <c r="D57" s="13">
        <v>1</v>
      </c>
      <c r="E57" s="13">
        <f t="shared" si="1"/>
        <v>5.66</v>
      </c>
      <c r="F57" s="13">
        <v>0</v>
      </c>
      <c r="G57" s="13">
        <f t="shared" si="2"/>
        <v>0</v>
      </c>
      <c r="H57" s="13">
        <v>0</v>
      </c>
      <c r="I57" s="13">
        <f t="shared" si="0"/>
        <v>0</v>
      </c>
      <c r="J57" s="13">
        <f t="shared" si="3"/>
        <v>0</v>
      </c>
      <c r="K57" s="13">
        <f t="shared" si="4"/>
        <v>0</v>
      </c>
      <c r="L57" s="13"/>
      <c r="M57" s="13"/>
    </row>
    <row r="58" spans="2:13" ht="54" x14ac:dyDescent="0.3">
      <c r="B58" s="13">
        <v>49</v>
      </c>
      <c r="C58" s="18" t="s">
        <v>124</v>
      </c>
      <c r="D58" s="13">
        <v>1</v>
      </c>
      <c r="E58" s="13">
        <f t="shared" si="1"/>
        <v>5.66</v>
      </c>
      <c r="F58" s="13">
        <v>0</v>
      </c>
      <c r="G58" s="13">
        <f t="shared" si="2"/>
        <v>0</v>
      </c>
      <c r="H58" s="13">
        <v>2</v>
      </c>
      <c r="I58" s="13">
        <f t="shared" si="0"/>
        <v>11.32</v>
      </c>
      <c r="J58" s="13">
        <f t="shared" si="3"/>
        <v>2</v>
      </c>
      <c r="K58" s="26">
        <f t="shared" si="4"/>
        <v>11.32</v>
      </c>
      <c r="L58" s="13"/>
      <c r="M58" s="13"/>
    </row>
    <row r="59" spans="2:13" ht="18" x14ac:dyDescent="0.3">
      <c r="B59" s="13">
        <v>50</v>
      </c>
      <c r="C59" s="18" t="s">
        <v>55</v>
      </c>
      <c r="D59" s="13">
        <v>1</v>
      </c>
      <c r="E59" s="13">
        <f t="shared" si="1"/>
        <v>5.66</v>
      </c>
      <c r="F59" s="13">
        <v>0</v>
      </c>
      <c r="G59" s="13">
        <f t="shared" si="2"/>
        <v>0</v>
      </c>
      <c r="H59" s="13"/>
      <c r="I59" s="13">
        <f t="shared" si="0"/>
        <v>0</v>
      </c>
      <c r="J59" s="13">
        <f t="shared" si="3"/>
        <v>0</v>
      </c>
      <c r="K59" s="13">
        <f t="shared" si="4"/>
        <v>0</v>
      </c>
      <c r="L59" s="13"/>
      <c r="M59" s="13"/>
    </row>
    <row r="60" spans="2:13" ht="36" x14ac:dyDescent="0.3">
      <c r="B60" s="13">
        <v>51</v>
      </c>
      <c r="C60" s="18" t="s">
        <v>56</v>
      </c>
      <c r="D60" s="13">
        <v>2</v>
      </c>
      <c r="E60" s="13">
        <f t="shared" si="1"/>
        <v>11.32</v>
      </c>
      <c r="F60" s="13">
        <v>0</v>
      </c>
      <c r="G60" s="13">
        <f t="shared" si="2"/>
        <v>0</v>
      </c>
      <c r="H60" s="13"/>
      <c r="I60" s="13">
        <f t="shared" si="0"/>
        <v>0</v>
      </c>
      <c r="J60" s="13">
        <f t="shared" si="3"/>
        <v>0</v>
      </c>
      <c r="K60" s="13">
        <f t="shared" si="4"/>
        <v>0</v>
      </c>
      <c r="L60" s="13"/>
      <c r="M60" s="13"/>
    </row>
    <row r="61" spans="2:13" ht="18" x14ac:dyDescent="0.3">
      <c r="B61" s="13">
        <v>52</v>
      </c>
      <c r="C61" s="18" t="s">
        <v>57</v>
      </c>
      <c r="D61" s="13">
        <v>2</v>
      </c>
      <c r="E61" s="13">
        <f t="shared" si="1"/>
        <v>11.32</v>
      </c>
      <c r="F61" s="13">
        <v>0</v>
      </c>
      <c r="G61" s="13">
        <f t="shared" si="2"/>
        <v>0</v>
      </c>
      <c r="H61" s="13"/>
      <c r="I61" s="13">
        <f t="shared" si="0"/>
        <v>0</v>
      </c>
      <c r="J61" s="13">
        <f t="shared" si="3"/>
        <v>0</v>
      </c>
      <c r="K61" s="13">
        <f t="shared" si="4"/>
        <v>0</v>
      </c>
      <c r="L61" s="13"/>
      <c r="M61" s="13"/>
    </row>
    <row r="62" spans="2:13" ht="18" x14ac:dyDescent="0.3">
      <c r="B62" s="13">
        <v>54</v>
      </c>
      <c r="C62" s="18" t="s">
        <v>59</v>
      </c>
      <c r="D62" s="13">
        <v>2</v>
      </c>
      <c r="E62" s="13">
        <f t="shared" si="1"/>
        <v>11.32</v>
      </c>
      <c r="F62" s="13">
        <v>0</v>
      </c>
      <c r="G62" s="13">
        <f t="shared" si="2"/>
        <v>0</v>
      </c>
      <c r="H62" s="13">
        <v>0</v>
      </c>
      <c r="I62" s="13">
        <f t="shared" ref="I62:I129" si="5">H62*566/100</f>
        <v>0</v>
      </c>
      <c r="J62" s="13">
        <f t="shared" si="3"/>
        <v>0</v>
      </c>
      <c r="K62" s="13">
        <f t="shared" si="4"/>
        <v>0</v>
      </c>
      <c r="L62" s="13"/>
      <c r="M62" s="13"/>
    </row>
    <row r="63" spans="2:13" ht="18" x14ac:dyDescent="0.3">
      <c r="B63" s="13">
        <v>55</v>
      </c>
      <c r="C63" s="18" t="s">
        <v>60</v>
      </c>
      <c r="D63" s="13">
        <v>1</v>
      </c>
      <c r="E63" s="13">
        <f t="shared" si="1"/>
        <v>5.66</v>
      </c>
      <c r="F63" s="13">
        <v>0</v>
      </c>
      <c r="G63" s="13">
        <f t="shared" si="2"/>
        <v>0</v>
      </c>
      <c r="H63" s="13">
        <v>0</v>
      </c>
      <c r="I63" s="13">
        <f t="shared" si="5"/>
        <v>0</v>
      </c>
      <c r="J63" s="13">
        <f t="shared" si="3"/>
        <v>0</v>
      </c>
      <c r="K63" s="13">
        <f t="shared" si="4"/>
        <v>0</v>
      </c>
      <c r="L63" s="13"/>
      <c r="M63" s="13"/>
    </row>
    <row r="64" spans="2:13" ht="18" x14ac:dyDescent="0.3">
      <c r="B64" s="13">
        <v>56</v>
      </c>
      <c r="C64" s="18" t="s">
        <v>61</v>
      </c>
      <c r="D64" s="13">
        <v>1</v>
      </c>
      <c r="E64" s="13">
        <f t="shared" si="1"/>
        <v>5.66</v>
      </c>
      <c r="F64" s="13">
        <v>0</v>
      </c>
      <c r="G64" s="13">
        <f t="shared" si="2"/>
        <v>0</v>
      </c>
      <c r="H64" s="13">
        <v>0</v>
      </c>
      <c r="I64" s="13">
        <f t="shared" si="5"/>
        <v>0</v>
      </c>
      <c r="J64" s="13">
        <f t="shared" si="3"/>
        <v>0</v>
      </c>
      <c r="K64" s="13">
        <f t="shared" si="4"/>
        <v>0</v>
      </c>
      <c r="L64" s="13"/>
      <c r="M64" s="13"/>
    </row>
    <row r="65" spans="2:13" ht="36" x14ac:dyDescent="0.3">
      <c r="B65" s="13">
        <v>57</v>
      </c>
      <c r="C65" s="18" t="s">
        <v>62</v>
      </c>
      <c r="D65" s="13">
        <v>1</v>
      </c>
      <c r="E65" s="13">
        <f t="shared" si="1"/>
        <v>5.66</v>
      </c>
      <c r="F65" s="13">
        <v>0</v>
      </c>
      <c r="G65" s="13">
        <f t="shared" si="2"/>
        <v>0</v>
      </c>
      <c r="H65" s="13">
        <v>0</v>
      </c>
      <c r="I65" s="13">
        <f t="shared" si="5"/>
        <v>0</v>
      </c>
      <c r="J65" s="13">
        <f t="shared" si="3"/>
        <v>0</v>
      </c>
      <c r="K65" s="13">
        <f t="shared" si="4"/>
        <v>0</v>
      </c>
      <c r="L65" s="13"/>
      <c r="M65" s="13"/>
    </row>
    <row r="66" spans="2:13" ht="218.4" x14ac:dyDescent="0.3">
      <c r="B66" s="13">
        <v>58</v>
      </c>
      <c r="C66" s="5" t="s">
        <v>120</v>
      </c>
      <c r="D66" s="13">
        <v>2</v>
      </c>
      <c r="E66" s="13">
        <f t="shared" si="1"/>
        <v>11.32</v>
      </c>
      <c r="F66" s="13">
        <v>0</v>
      </c>
      <c r="G66" s="13">
        <f t="shared" si="2"/>
        <v>0</v>
      </c>
      <c r="H66" s="13">
        <v>1</v>
      </c>
      <c r="I66" s="13">
        <f t="shared" si="5"/>
        <v>5.66</v>
      </c>
      <c r="J66" s="13">
        <f t="shared" si="3"/>
        <v>1</v>
      </c>
      <c r="K66" s="26">
        <f t="shared" si="4"/>
        <v>5.66</v>
      </c>
      <c r="L66" s="87" t="s">
        <v>272</v>
      </c>
      <c r="M66" s="87" t="s">
        <v>273</v>
      </c>
    </row>
    <row r="67" spans="2:13" ht="18" x14ac:dyDescent="0.3">
      <c r="B67" s="13">
        <v>59</v>
      </c>
      <c r="C67" s="18" t="s">
        <v>63</v>
      </c>
      <c r="D67" s="13">
        <v>1</v>
      </c>
      <c r="E67" s="13">
        <f t="shared" si="1"/>
        <v>5.66</v>
      </c>
      <c r="F67" s="13">
        <v>0</v>
      </c>
      <c r="G67" s="13">
        <f t="shared" si="2"/>
        <v>0</v>
      </c>
      <c r="H67" s="13">
        <v>0</v>
      </c>
      <c r="I67" s="13">
        <f t="shared" si="5"/>
        <v>0</v>
      </c>
      <c r="J67" s="13">
        <f t="shared" si="3"/>
        <v>0</v>
      </c>
      <c r="K67" s="13">
        <f t="shared" si="4"/>
        <v>0</v>
      </c>
      <c r="L67" s="13"/>
      <c r="M67" s="13"/>
    </row>
    <row r="68" spans="2:13" ht="18" x14ac:dyDescent="0.3">
      <c r="B68" s="13">
        <v>60</v>
      </c>
      <c r="C68" s="18" t="s">
        <v>64</v>
      </c>
      <c r="D68" s="13">
        <v>2</v>
      </c>
      <c r="E68" s="13">
        <f t="shared" si="1"/>
        <v>11.32</v>
      </c>
      <c r="F68" s="13">
        <v>0</v>
      </c>
      <c r="G68" s="13">
        <f t="shared" si="2"/>
        <v>0</v>
      </c>
      <c r="H68" s="13">
        <v>0</v>
      </c>
      <c r="I68" s="13">
        <f t="shared" si="5"/>
        <v>0</v>
      </c>
      <c r="J68" s="13">
        <f t="shared" si="3"/>
        <v>0</v>
      </c>
      <c r="K68" s="13">
        <f t="shared" si="4"/>
        <v>0</v>
      </c>
      <c r="L68" s="13"/>
      <c r="M68" s="13"/>
    </row>
    <row r="69" spans="2:13" ht="36" x14ac:dyDescent="0.3">
      <c r="B69" s="13">
        <v>61</v>
      </c>
      <c r="C69" s="18" t="s">
        <v>65</v>
      </c>
      <c r="D69" s="13">
        <v>2</v>
      </c>
      <c r="E69" s="13">
        <f t="shared" si="1"/>
        <v>11.32</v>
      </c>
      <c r="F69" s="13">
        <v>0</v>
      </c>
      <c r="G69" s="13">
        <f t="shared" si="2"/>
        <v>0</v>
      </c>
      <c r="H69" s="13">
        <v>0</v>
      </c>
      <c r="I69" s="13">
        <f t="shared" si="5"/>
        <v>0</v>
      </c>
      <c r="J69" s="13">
        <f t="shared" si="3"/>
        <v>0</v>
      </c>
      <c r="K69" s="13">
        <f t="shared" si="4"/>
        <v>0</v>
      </c>
      <c r="L69" s="13"/>
      <c r="M69" s="13"/>
    </row>
    <row r="70" spans="2:13" ht="36" x14ac:dyDescent="0.3">
      <c r="B70" s="13">
        <v>62</v>
      </c>
      <c r="C70" s="18" t="s">
        <v>66</v>
      </c>
      <c r="D70" s="13">
        <v>2</v>
      </c>
      <c r="E70" s="13">
        <f t="shared" si="1"/>
        <v>11.32</v>
      </c>
      <c r="F70" s="13">
        <v>0</v>
      </c>
      <c r="G70" s="13">
        <f t="shared" si="2"/>
        <v>0</v>
      </c>
      <c r="H70" s="13">
        <v>0</v>
      </c>
      <c r="I70" s="13">
        <f t="shared" si="5"/>
        <v>0</v>
      </c>
      <c r="J70" s="13">
        <f t="shared" si="3"/>
        <v>0</v>
      </c>
      <c r="K70" s="13">
        <f t="shared" si="4"/>
        <v>0</v>
      </c>
      <c r="L70" s="13"/>
      <c r="M70" s="13"/>
    </row>
    <row r="71" spans="2:13" ht="18" x14ac:dyDescent="0.3">
      <c r="B71" s="13">
        <v>63</v>
      </c>
      <c r="C71" s="18" t="s">
        <v>67</v>
      </c>
      <c r="D71" s="13">
        <v>2</v>
      </c>
      <c r="E71" s="13">
        <f t="shared" si="1"/>
        <v>11.32</v>
      </c>
      <c r="F71" s="13">
        <v>0</v>
      </c>
      <c r="G71" s="13">
        <f t="shared" si="2"/>
        <v>0</v>
      </c>
      <c r="H71" s="13">
        <v>0</v>
      </c>
      <c r="I71" s="13">
        <f t="shared" si="5"/>
        <v>0</v>
      </c>
      <c r="J71" s="13">
        <f t="shared" si="3"/>
        <v>0</v>
      </c>
      <c r="K71" s="13">
        <f t="shared" si="4"/>
        <v>0</v>
      </c>
      <c r="L71" s="13"/>
      <c r="M71" s="13"/>
    </row>
    <row r="72" spans="2:13" ht="18" x14ac:dyDescent="0.3">
      <c r="B72" s="13">
        <v>64</v>
      </c>
      <c r="C72" s="18" t="s">
        <v>68</v>
      </c>
      <c r="D72" s="13">
        <v>4</v>
      </c>
      <c r="E72" s="13">
        <f t="shared" si="1"/>
        <v>22.64</v>
      </c>
      <c r="F72" s="13">
        <v>0</v>
      </c>
      <c r="G72" s="13">
        <f t="shared" si="2"/>
        <v>0</v>
      </c>
      <c r="H72" s="13">
        <v>0</v>
      </c>
      <c r="I72" s="13">
        <f t="shared" si="5"/>
        <v>0</v>
      </c>
      <c r="J72" s="13">
        <f t="shared" si="3"/>
        <v>0</v>
      </c>
      <c r="K72" s="13">
        <f t="shared" si="4"/>
        <v>0</v>
      </c>
      <c r="L72" s="13"/>
      <c r="M72" s="13"/>
    </row>
    <row r="73" spans="2:13" ht="18" x14ac:dyDescent="0.3">
      <c r="B73" s="13">
        <v>65</v>
      </c>
      <c r="C73" s="18" t="s">
        <v>69</v>
      </c>
      <c r="D73" s="13">
        <v>6</v>
      </c>
      <c r="E73" s="13">
        <f t="shared" si="1"/>
        <v>33.96</v>
      </c>
      <c r="F73" s="13">
        <v>0</v>
      </c>
      <c r="G73" s="13">
        <f t="shared" si="2"/>
        <v>0</v>
      </c>
      <c r="H73" s="13">
        <v>0</v>
      </c>
      <c r="I73" s="13">
        <f t="shared" si="5"/>
        <v>0</v>
      </c>
      <c r="J73" s="13">
        <f t="shared" si="3"/>
        <v>0</v>
      </c>
      <c r="K73" s="13">
        <f t="shared" si="4"/>
        <v>0</v>
      </c>
      <c r="L73" s="13"/>
      <c r="M73" s="13"/>
    </row>
    <row r="74" spans="2:13" ht="249.6" x14ac:dyDescent="0.3">
      <c r="B74" s="13">
        <v>66</v>
      </c>
      <c r="C74" s="18" t="s">
        <v>70</v>
      </c>
      <c r="D74" s="13">
        <v>2</v>
      </c>
      <c r="E74" s="13">
        <f t="shared" ref="E74:E125" si="6">D74*566/100</f>
        <v>11.32</v>
      </c>
      <c r="F74" s="13">
        <v>0</v>
      </c>
      <c r="G74" s="13">
        <f t="shared" ref="G74:G130" si="7">F74*566/100</f>
        <v>0</v>
      </c>
      <c r="H74" s="13">
        <v>2</v>
      </c>
      <c r="I74" s="13">
        <f t="shared" si="5"/>
        <v>11.32</v>
      </c>
      <c r="J74" s="13">
        <f t="shared" ref="J74:J130" si="8">H74-F74</f>
        <v>2</v>
      </c>
      <c r="K74" s="26">
        <f t="shared" ref="K74:K130" si="9">I74-G74</f>
        <v>11.32</v>
      </c>
      <c r="L74" s="87" t="s">
        <v>243</v>
      </c>
      <c r="M74" s="87" t="s">
        <v>244</v>
      </c>
    </row>
    <row r="75" spans="2:13" ht="36" x14ac:dyDescent="0.3">
      <c r="B75" s="13">
        <v>67</v>
      </c>
      <c r="C75" s="18" t="s">
        <v>71</v>
      </c>
      <c r="D75" s="13">
        <v>6</v>
      </c>
      <c r="E75" s="13">
        <f t="shared" si="6"/>
        <v>33.96</v>
      </c>
      <c r="F75" s="13">
        <v>0</v>
      </c>
      <c r="G75" s="13">
        <f t="shared" si="7"/>
        <v>0</v>
      </c>
      <c r="H75" s="13">
        <v>0</v>
      </c>
      <c r="I75" s="13">
        <f t="shared" si="5"/>
        <v>0</v>
      </c>
      <c r="J75" s="13">
        <f t="shared" si="8"/>
        <v>0</v>
      </c>
      <c r="K75" s="13">
        <f t="shared" si="9"/>
        <v>0</v>
      </c>
      <c r="L75" s="13"/>
      <c r="M75" s="13"/>
    </row>
    <row r="76" spans="2:13" ht="36" x14ac:dyDescent="0.3">
      <c r="B76" s="13">
        <v>68</v>
      </c>
      <c r="C76" s="18" t="s">
        <v>72</v>
      </c>
      <c r="D76" s="13">
        <v>4</v>
      </c>
      <c r="E76" s="13">
        <f t="shared" si="6"/>
        <v>22.64</v>
      </c>
      <c r="F76" s="13">
        <v>0</v>
      </c>
      <c r="G76" s="13">
        <f t="shared" si="7"/>
        <v>0</v>
      </c>
      <c r="H76" s="13">
        <v>0</v>
      </c>
      <c r="I76" s="13">
        <f t="shared" si="5"/>
        <v>0</v>
      </c>
      <c r="J76" s="13">
        <f t="shared" si="8"/>
        <v>0</v>
      </c>
      <c r="K76" s="13">
        <f t="shared" si="9"/>
        <v>0</v>
      </c>
      <c r="L76" s="13"/>
      <c r="M76" s="13"/>
    </row>
    <row r="77" spans="2:13" ht="18" x14ac:dyDescent="0.3">
      <c r="B77" s="13">
        <v>69</v>
      </c>
      <c r="C77" s="18" t="s">
        <v>73</v>
      </c>
      <c r="D77" s="13">
        <v>10</v>
      </c>
      <c r="E77" s="13">
        <f t="shared" si="6"/>
        <v>56.6</v>
      </c>
      <c r="F77" s="13">
        <v>0</v>
      </c>
      <c r="G77" s="13">
        <f t="shared" si="7"/>
        <v>0</v>
      </c>
      <c r="H77" s="13">
        <v>0</v>
      </c>
      <c r="I77" s="13">
        <f t="shared" si="5"/>
        <v>0</v>
      </c>
      <c r="J77" s="13">
        <f t="shared" si="8"/>
        <v>0</v>
      </c>
      <c r="K77" s="13">
        <f t="shared" si="9"/>
        <v>0</v>
      </c>
      <c r="L77" s="13"/>
      <c r="M77" s="13"/>
    </row>
    <row r="78" spans="2:13" ht="18" x14ac:dyDescent="0.3">
      <c r="B78" s="13">
        <v>70</v>
      </c>
      <c r="C78" s="18" t="s">
        <v>74</v>
      </c>
      <c r="D78" s="13">
        <v>4</v>
      </c>
      <c r="E78" s="13">
        <f t="shared" si="6"/>
        <v>22.64</v>
      </c>
      <c r="F78" s="13">
        <v>0</v>
      </c>
      <c r="G78" s="13">
        <f t="shared" si="7"/>
        <v>0</v>
      </c>
      <c r="H78" s="13">
        <v>0</v>
      </c>
      <c r="I78" s="13">
        <f t="shared" si="5"/>
        <v>0</v>
      </c>
      <c r="J78" s="13">
        <f t="shared" si="8"/>
        <v>0</v>
      </c>
      <c r="K78" s="13">
        <f t="shared" si="9"/>
        <v>0</v>
      </c>
      <c r="L78" s="13"/>
      <c r="M78" s="13"/>
    </row>
    <row r="79" spans="2:13" ht="54" x14ac:dyDescent="0.3">
      <c r="B79" s="13">
        <v>71</v>
      </c>
      <c r="C79" s="18" t="s">
        <v>75</v>
      </c>
      <c r="D79" s="13">
        <v>6</v>
      </c>
      <c r="E79" s="13">
        <f t="shared" si="6"/>
        <v>33.96</v>
      </c>
      <c r="F79" s="13">
        <v>0</v>
      </c>
      <c r="G79" s="13">
        <f t="shared" si="7"/>
        <v>0</v>
      </c>
      <c r="H79" s="13">
        <v>0</v>
      </c>
      <c r="I79" s="13">
        <f t="shared" si="5"/>
        <v>0</v>
      </c>
      <c r="J79" s="13">
        <f t="shared" si="8"/>
        <v>0</v>
      </c>
      <c r="K79" s="13">
        <f t="shared" si="9"/>
        <v>0</v>
      </c>
      <c r="L79" s="13"/>
      <c r="M79" s="13"/>
    </row>
    <row r="80" spans="2:13" ht="36" x14ac:dyDescent="0.3">
      <c r="B80" s="13">
        <v>72</v>
      </c>
      <c r="C80" s="18" t="s">
        <v>76</v>
      </c>
      <c r="D80" s="13">
        <v>1</v>
      </c>
      <c r="E80" s="13">
        <f t="shared" si="6"/>
        <v>5.66</v>
      </c>
      <c r="F80" s="13">
        <v>0</v>
      </c>
      <c r="G80" s="13">
        <f t="shared" si="7"/>
        <v>0</v>
      </c>
      <c r="H80" s="13">
        <v>0</v>
      </c>
      <c r="I80" s="13">
        <f t="shared" si="5"/>
        <v>0</v>
      </c>
      <c r="J80" s="13">
        <f t="shared" si="8"/>
        <v>0</v>
      </c>
      <c r="K80" s="13">
        <f t="shared" si="9"/>
        <v>0</v>
      </c>
      <c r="L80" s="13"/>
      <c r="M80" s="13"/>
    </row>
    <row r="81" spans="2:13" ht="54" x14ac:dyDescent="0.3">
      <c r="B81" s="13">
        <v>73</v>
      </c>
      <c r="C81" s="18" t="s">
        <v>77</v>
      </c>
      <c r="D81" s="13">
        <v>1</v>
      </c>
      <c r="E81" s="13">
        <f t="shared" si="6"/>
        <v>5.66</v>
      </c>
      <c r="F81" s="13">
        <v>0</v>
      </c>
      <c r="G81" s="13">
        <f t="shared" si="7"/>
        <v>0</v>
      </c>
      <c r="H81" s="13">
        <v>0</v>
      </c>
      <c r="I81" s="13">
        <f t="shared" si="5"/>
        <v>0</v>
      </c>
      <c r="J81" s="13">
        <f t="shared" si="8"/>
        <v>0</v>
      </c>
      <c r="K81" s="13">
        <f t="shared" si="9"/>
        <v>0</v>
      </c>
      <c r="L81" s="13"/>
      <c r="M81" s="13"/>
    </row>
    <row r="82" spans="2:13" ht="36" x14ac:dyDescent="0.3">
      <c r="B82" s="13">
        <v>74</v>
      </c>
      <c r="C82" s="18" t="s">
        <v>78</v>
      </c>
      <c r="D82" s="13">
        <v>1</v>
      </c>
      <c r="E82" s="13">
        <f t="shared" si="6"/>
        <v>5.66</v>
      </c>
      <c r="F82" s="13">
        <v>0</v>
      </c>
      <c r="G82" s="13">
        <f t="shared" si="7"/>
        <v>0</v>
      </c>
      <c r="H82" s="13">
        <v>0</v>
      </c>
      <c r="I82" s="13">
        <f t="shared" si="5"/>
        <v>0</v>
      </c>
      <c r="J82" s="13">
        <f t="shared" si="8"/>
        <v>0</v>
      </c>
      <c r="K82" s="13">
        <f t="shared" si="9"/>
        <v>0</v>
      </c>
      <c r="L82" s="13"/>
      <c r="M82" s="13"/>
    </row>
    <row r="83" spans="2:13" ht="36" x14ac:dyDescent="0.3">
      <c r="B83" s="13">
        <v>75</v>
      </c>
      <c r="C83" s="18" t="s">
        <v>79</v>
      </c>
      <c r="D83" s="13">
        <v>1</v>
      </c>
      <c r="E83" s="13">
        <f t="shared" si="6"/>
        <v>5.66</v>
      </c>
      <c r="F83" s="13">
        <v>0</v>
      </c>
      <c r="G83" s="13">
        <f t="shared" si="7"/>
        <v>0</v>
      </c>
      <c r="H83" s="13">
        <v>0</v>
      </c>
      <c r="I83" s="13">
        <f t="shared" si="5"/>
        <v>0</v>
      </c>
      <c r="J83" s="13">
        <f t="shared" si="8"/>
        <v>0</v>
      </c>
      <c r="K83" s="13">
        <f t="shared" si="9"/>
        <v>0</v>
      </c>
      <c r="L83" s="13"/>
      <c r="M83" s="13"/>
    </row>
    <row r="84" spans="2:13" ht="54" x14ac:dyDescent="0.3">
      <c r="B84" s="13">
        <v>76</v>
      </c>
      <c r="C84" s="18" t="s">
        <v>80</v>
      </c>
      <c r="D84" s="13">
        <v>1</v>
      </c>
      <c r="E84" s="13">
        <f t="shared" si="6"/>
        <v>5.66</v>
      </c>
      <c r="F84" s="13">
        <v>0</v>
      </c>
      <c r="G84" s="13">
        <f t="shared" si="7"/>
        <v>0</v>
      </c>
      <c r="H84" s="13">
        <v>0</v>
      </c>
      <c r="I84" s="13">
        <f t="shared" si="5"/>
        <v>0</v>
      </c>
      <c r="J84" s="13">
        <f t="shared" si="8"/>
        <v>0</v>
      </c>
      <c r="K84" s="13">
        <f t="shared" si="9"/>
        <v>0</v>
      </c>
      <c r="L84" s="13"/>
      <c r="M84" s="13"/>
    </row>
    <row r="85" spans="2:13" ht="62.4" x14ac:dyDescent="0.3">
      <c r="B85" s="13">
        <v>77</v>
      </c>
      <c r="C85" s="18" t="s">
        <v>81</v>
      </c>
      <c r="D85" s="13">
        <v>4</v>
      </c>
      <c r="E85" s="13">
        <f t="shared" si="6"/>
        <v>22.64</v>
      </c>
      <c r="F85" s="13">
        <v>0</v>
      </c>
      <c r="G85" s="13">
        <f t="shared" si="7"/>
        <v>0</v>
      </c>
      <c r="H85" s="13">
        <v>2</v>
      </c>
      <c r="I85" s="13">
        <f t="shared" si="5"/>
        <v>11.32</v>
      </c>
      <c r="J85" s="13">
        <f t="shared" si="8"/>
        <v>2</v>
      </c>
      <c r="K85" s="45">
        <f t="shared" si="9"/>
        <v>11.32</v>
      </c>
      <c r="L85" s="87" t="s">
        <v>245</v>
      </c>
      <c r="M85" s="87" t="s">
        <v>279</v>
      </c>
    </row>
    <row r="86" spans="2:13" ht="36" x14ac:dyDescent="0.3">
      <c r="B86" s="13">
        <v>78</v>
      </c>
      <c r="C86" s="18" t="s">
        <v>82</v>
      </c>
      <c r="D86" s="13">
        <v>1</v>
      </c>
      <c r="E86" s="13">
        <f t="shared" si="6"/>
        <v>5.66</v>
      </c>
      <c r="F86" s="13">
        <v>0</v>
      </c>
      <c r="G86" s="13">
        <f t="shared" si="7"/>
        <v>0</v>
      </c>
      <c r="H86" s="13">
        <v>0</v>
      </c>
      <c r="I86" s="13">
        <f t="shared" si="5"/>
        <v>0</v>
      </c>
      <c r="J86" s="13">
        <f t="shared" si="8"/>
        <v>0</v>
      </c>
      <c r="K86" s="13">
        <f t="shared" si="9"/>
        <v>0</v>
      </c>
      <c r="L86" s="13"/>
      <c r="M86" s="13"/>
    </row>
    <row r="87" spans="2:13" ht="36" x14ac:dyDescent="0.3">
      <c r="B87" s="13">
        <v>79</v>
      </c>
      <c r="C87" s="18" t="s">
        <v>83</v>
      </c>
      <c r="D87" s="13">
        <v>2</v>
      </c>
      <c r="E87" s="13">
        <f t="shared" si="6"/>
        <v>11.32</v>
      </c>
      <c r="F87" s="13">
        <v>0</v>
      </c>
      <c r="G87" s="13">
        <f t="shared" si="7"/>
        <v>0</v>
      </c>
      <c r="H87" s="13">
        <v>0</v>
      </c>
      <c r="I87" s="13">
        <f t="shared" si="5"/>
        <v>0</v>
      </c>
      <c r="J87" s="13">
        <f t="shared" si="8"/>
        <v>0</v>
      </c>
      <c r="K87" s="13">
        <f t="shared" si="9"/>
        <v>0</v>
      </c>
      <c r="L87" s="13"/>
      <c r="M87" s="13"/>
    </row>
    <row r="88" spans="2:13" ht="18" x14ac:dyDescent="0.3">
      <c r="B88" s="13">
        <v>80</v>
      </c>
      <c r="C88" s="18" t="s">
        <v>84</v>
      </c>
      <c r="D88" s="13">
        <v>1</v>
      </c>
      <c r="E88" s="13">
        <f t="shared" si="6"/>
        <v>5.66</v>
      </c>
      <c r="F88" s="13">
        <v>0</v>
      </c>
      <c r="G88" s="13">
        <f t="shared" si="7"/>
        <v>0</v>
      </c>
      <c r="H88" s="13">
        <v>0</v>
      </c>
      <c r="I88" s="13">
        <f t="shared" si="5"/>
        <v>0</v>
      </c>
      <c r="J88" s="13">
        <f t="shared" si="8"/>
        <v>0</v>
      </c>
      <c r="K88" s="13">
        <f t="shared" si="9"/>
        <v>0</v>
      </c>
      <c r="L88" s="13"/>
      <c r="M88" s="13"/>
    </row>
    <row r="89" spans="2:13" ht="36" x14ac:dyDescent="0.3">
      <c r="B89" s="13">
        <v>81</v>
      </c>
      <c r="C89" s="18" t="s">
        <v>79</v>
      </c>
      <c r="D89" s="13">
        <v>1</v>
      </c>
      <c r="E89" s="13">
        <f t="shared" si="6"/>
        <v>5.66</v>
      </c>
      <c r="F89" s="13">
        <v>0</v>
      </c>
      <c r="G89" s="13">
        <f t="shared" si="7"/>
        <v>0</v>
      </c>
      <c r="H89" s="13">
        <v>0</v>
      </c>
      <c r="I89" s="13">
        <f t="shared" si="5"/>
        <v>0</v>
      </c>
      <c r="J89" s="13">
        <f t="shared" si="8"/>
        <v>0</v>
      </c>
      <c r="K89" s="13">
        <f t="shared" si="9"/>
        <v>0</v>
      </c>
      <c r="L89" s="13"/>
      <c r="M89" s="13"/>
    </row>
    <row r="90" spans="2:13" ht="36" x14ac:dyDescent="0.3">
      <c r="B90" s="13">
        <v>82</v>
      </c>
      <c r="C90" s="18" t="s">
        <v>85</v>
      </c>
      <c r="D90" s="13">
        <v>1</v>
      </c>
      <c r="E90" s="13">
        <f t="shared" si="6"/>
        <v>5.66</v>
      </c>
      <c r="F90" s="13">
        <v>0</v>
      </c>
      <c r="G90" s="13">
        <f t="shared" si="7"/>
        <v>0</v>
      </c>
      <c r="H90" s="13">
        <v>0</v>
      </c>
      <c r="I90" s="13">
        <f t="shared" si="5"/>
        <v>0</v>
      </c>
      <c r="J90" s="13">
        <f t="shared" si="8"/>
        <v>0</v>
      </c>
      <c r="K90" s="13">
        <f t="shared" si="9"/>
        <v>0</v>
      </c>
      <c r="L90" s="13"/>
      <c r="M90" s="13"/>
    </row>
    <row r="91" spans="2:13" ht="18" x14ac:dyDescent="0.3">
      <c r="B91" s="13">
        <v>83</v>
      </c>
      <c r="C91" s="18" t="s">
        <v>86</v>
      </c>
      <c r="D91" s="13">
        <v>4</v>
      </c>
      <c r="E91" s="13">
        <f t="shared" si="6"/>
        <v>22.64</v>
      </c>
      <c r="F91" s="13">
        <v>0</v>
      </c>
      <c r="G91" s="13">
        <f t="shared" si="7"/>
        <v>0</v>
      </c>
      <c r="H91" s="13">
        <v>0</v>
      </c>
      <c r="I91" s="13">
        <f t="shared" si="5"/>
        <v>0</v>
      </c>
      <c r="J91" s="13">
        <f t="shared" si="8"/>
        <v>0</v>
      </c>
      <c r="K91" s="13">
        <f t="shared" si="9"/>
        <v>0</v>
      </c>
      <c r="L91" s="13"/>
      <c r="M91" s="13"/>
    </row>
    <row r="92" spans="2:13" ht="54" x14ac:dyDescent="0.3">
      <c r="B92" s="13">
        <v>84</v>
      </c>
      <c r="C92" s="18" t="s">
        <v>87</v>
      </c>
      <c r="D92" s="13">
        <v>15</v>
      </c>
      <c r="E92" s="13">
        <f t="shared" si="6"/>
        <v>84.9</v>
      </c>
      <c r="F92" s="13">
        <v>0</v>
      </c>
      <c r="G92" s="13">
        <f t="shared" si="7"/>
        <v>0</v>
      </c>
      <c r="H92" s="13">
        <v>0</v>
      </c>
      <c r="I92" s="13">
        <f t="shared" si="5"/>
        <v>0</v>
      </c>
      <c r="J92" s="13">
        <f t="shared" si="8"/>
        <v>0</v>
      </c>
      <c r="K92" s="13">
        <f t="shared" si="9"/>
        <v>0</v>
      </c>
      <c r="L92" s="13"/>
      <c r="M92" s="13"/>
    </row>
    <row r="93" spans="2:13" ht="36" x14ac:dyDescent="0.3">
      <c r="B93" s="13">
        <v>86</v>
      </c>
      <c r="C93" s="18" t="s">
        <v>88</v>
      </c>
      <c r="D93" s="13">
        <v>3</v>
      </c>
      <c r="E93" s="13">
        <f t="shared" si="6"/>
        <v>16.98</v>
      </c>
      <c r="F93" s="13">
        <v>0</v>
      </c>
      <c r="G93" s="13">
        <f t="shared" si="7"/>
        <v>0</v>
      </c>
      <c r="H93" s="13">
        <v>0</v>
      </c>
      <c r="I93" s="13">
        <f t="shared" si="5"/>
        <v>0</v>
      </c>
      <c r="J93" s="13">
        <f t="shared" si="8"/>
        <v>0</v>
      </c>
      <c r="K93" s="13">
        <f t="shared" si="9"/>
        <v>0</v>
      </c>
      <c r="L93" s="13"/>
      <c r="M93" s="13"/>
    </row>
    <row r="94" spans="2:13" ht="18" x14ac:dyDescent="0.3">
      <c r="B94" s="13">
        <v>87</v>
      </c>
      <c r="C94" s="18" t="s">
        <v>89</v>
      </c>
      <c r="D94" s="13">
        <v>1</v>
      </c>
      <c r="E94" s="13">
        <f t="shared" si="6"/>
        <v>5.66</v>
      </c>
      <c r="F94" s="13">
        <v>0</v>
      </c>
      <c r="G94" s="13">
        <f t="shared" si="7"/>
        <v>0</v>
      </c>
      <c r="H94" s="13">
        <v>0</v>
      </c>
      <c r="I94" s="13">
        <f t="shared" si="5"/>
        <v>0</v>
      </c>
      <c r="J94" s="13">
        <f t="shared" si="8"/>
        <v>0</v>
      </c>
      <c r="K94" s="13">
        <f t="shared" si="9"/>
        <v>0</v>
      </c>
      <c r="L94" s="13"/>
      <c r="M94" s="13"/>
    </row>
    <row r="95" spans="2:13" ht="18" x14ac:dyDescent="0.3">
      <c r="B95" s="13">
        <v>88</v>
      </c>
      <c r="C95" s="18" t="s">
        <v>90</v>
      </c>
      <c r="D95" s="13">
        <v>1</v>
      </c>
      <c r="E95" s="13">
        <f t="shared" si="6"/>
        <v>5.66</v>
      </c>
      <c r="F95" s="13">
        <v>0</v>
      </c>
      <c r="G95" s="13">
        <f t="shared" si="7"/>
        <v>0</v>
      </c>
      <c r="H95" s="13">
        <v>0</v>
      </c>
      <c r="I95" s="13">
        <f t="shared" si="5"/>
        <v>0</v>
      </c>
      <c r="J95" s="13">
        <f t="shared" si="8"/>
        <v>0</v>
      </c>
      <c r="K95" s="13">
        <f t="shared" si="9"/>
        <v>0</v>
      </c>
      <c r="L95" s="13"/>
      <c r="M95" s="13"/>
    </row>
    <row r="96" spans="2:13" ht="409.6" x14ac:dyDescent="0.3">
      <c r="B96" s="13">
        <v>89</v>
      </c>
      <c r="C96" s="18" t="s">
        <v>91</v>
      </c>
      <c r="D96" s="13">
        <v>1</v>
      </c>
      <c r="E96" s="13">
        <f t="shared" si="6"/>
        <v>5.66</v>
      </c>
      <c r="F96" s="13">
        <v>0</v>
      </c>
      <c r="G96" s="13">
        <f t="shared" si="7"/>
        <v>0</v>
      </c>
      <c r="H96" s="13">
        <v>4</v>
      </c>
      <c r="I96" s="13">
        <f t="shared" si="5"/>
        <v>22.64</v>
      </c>
      <c r="J96" s="13">
        <f t="shared" si="8"/>
        <v>4</v>
      </c>
      <c r="K96" s="26">
        <f t="shared" si="9"/>
        <v>22.64</v>
      </c>
      <c r="L96" s="87" t="s">
        <v>246</v>
      </c>
      <c r="M96" s="87" t="s">
        <v>247</v>
      </c>
    </row>
    <row r="97" spans="2:13" ht="18" x14ac:dyDescent="0.3">
      <c r="B97" s="13">
        <v>90</v>
      </c>
      <c r="C97" s="18" t="s">
        <v>92</v>
      </c>
      <c r="D97" s="13">
        <v>2</v>
      </c>
      <c r="E97" s="13">
        <f t="shared" si="6"/>
        <v>11.32</v>
      </c>
      <c r="F97" s="13">
        <v>0</v>
      </c>
      <c r="G97" s="13">
        <f t="shared" si="7"/>
        <v>0</v>
      </c>
      <c r="H97" s="13">
        <v>0</v>
      </c>
      <c r="I97" s="13">
        <f t="shared" si="5"/>
        <v>0</v>
      </c>
      <c r="J97" s="13">
        <f t="shared" si="8"/>
        <v>0</v>
      </c>
      <c r="K97" s="13">
        <f t="shared" si="9"/>
        <v>0</v>
      </c>
      <c r="L97" s="13"/>
      <c r="M97" s="87" t="s">
        <v>248</v>
      </c>
    </row>
    <row r="98" spans="2:13" ht="18" x14ac:dyDescent="0.3">
      <c r="B98" s="13">
        <v>91</v>
      </c>
      <c r="C98" s="18" t="s">
        <v>115</v>
      </c>
      <c r="D98" s="13">
        <v>3</v>
      </c>
      <c r="E98" s="13">
        <f t="shared" si="6"/>
        <v>16.98</v>
      </c>
      <c r="F98" s="13">
        <v>0</v>
      </c>
      <c r="G98" s="13">
        <f t="shared" si="7"/>
        <v>0</v>
      </c>
      <c r="H98" s="13">
        <v>1</v>
      </c>
      <c r="I98" s="13">
        <f t="shared" si="5"/>
        <v>5.66</v>
      </c>
      <c r="J98" s="13">
        <f t="shared" si="8"/>
        <v>1</v>
      </c>
      <c r="K98" s="13">
        <f t="shared" si="9"/>
        <v>5.66</v>
      </c>
      <c r="L98" s="13"/>
      <c r="M98" s="13"/>
    </row>
    <row r="99" spans="2:13" ht="18" x14ac:dyDescent="0.3">
      <c r="B99" s="13">
        <v>92</v>
      </c>
      <c r="C99" s="18" t="s">
        <v>93</v>
      </c>
      <c r="D99" s="13">
        <v>1</v>
      </c>
      <c r="E99" s="13">
        <f t="shared" si="6"/>
        <v>5.66</v>
      </c>
      <c r="F99" s="13">
        <v>0</v>
      </c>
      <c r="G99" s="13">
        <f t="shared" si="7"/>
        <v>0</v>
      </c>
      <c r="H99" s="13">
        <v>0</v>
      </c>
      <c r="I99" s="13">
        <f t="shared" si="5"/>
        <v>0</v>
      </c>
      <c r="J99" s="13">
        <f t="shared" si="8"/>
        <v>0</v>
      </c>
      <c r="K99" s="13">
        <f t="shared" si="9"/>
        <v>0</v>
      </c>
      <c r="L99" s="13"/>
      <c r="M99" s="13"/>
    </row>
    <row r="100" spans="2:13" ht="36" x14ac:dyDescent="0.3">
      <c r="B100" s="13">
        <v>93</v>
      </c>
      <c r="C100" s="18" t="s">
        <v>94</v>
      </c>
      <c r="D100" s="13">
        <v>1</v>
      </c>
      <c r="E100" s="13">
        <f t="shared" si="6"/>
        <v>5.66</v>
      </c>
      <c r="F100" s="13">
        <v>0</v>
      </c>
      <c r="G100" s="13">
        <f t="shared" si="7"/>
        <v>0</v>
      </c>
      <c r="H100" s="13">
        <v>0</v>
      </c>
      <c r="I100" s="13">
        <f t="shared" si="5"/>
        <v>0</v>
      </c>
      <c r="J100" s="13">
        <f t="shared" si="8"/>
        <v>0</v>
      </c>
      <c r="K100" s="13">
        <f t="shared" si="9"/>
        <v>0</v>
      </c>
      <c r="L100" s="13"/>
      <c r="M100" s="13"/>
    </row>
    <row r="101" spans="2:13" ht="54" x14ac:dyDescent="0.3">
      <c r="B101" s="13">
        <v>94</v>
      </c>
      <c r="C101" s="18" t="s">
        <v>95</v>
      </c>
      <c r="D101" s="13">
        <v>1</v>
      </c>
      <c r="E101" s="13">
        <f t="shared" si="6"/>
        <v>5.66</v>
      </c>
      <c r="F101" s="13">
        <v>0</v>
      </c>
      <c r="G101" s="13">
        <f t="shared" si="7"/>
        <v>0</v>
      </c>
      <c r="H101" s="13">
        <v>0</v>
      </c>
      <c r="I101" s="13">
        <f t="shared" si="5"/>
        <v>0</v>
      </c>
      <c r="J101" s="13">
        <f t="shared" si="8"/>
        <v>0</v>
      </c>
      <c r="K101" s="13">
        <f t="shared" si="9"/>
        <v>0</v>
      </c>
      <c r="L101" s="13"/>
      <c r="M101" s="13"/>
    </row>
    <row r="102" spans="2:13" ht="62.4" x14ac:dyDescent="0.3">
      <c r="B102" s="13">
        <v>95</v>
      </c>
      <c r="C102" s="18" t="s">
        <v>121</v>
      </c>
      <c r="D102" s="13">
        <v>1</v>
      </c>
      <c r="E102" s="13">
        <f t="shared" si="6"/>
        <v>5.66</v>
      </c>
      <c r="F102" s="13">
        <v>0</v>
      </c>
      <c r="G102" s="13">
        <f t="shared" si="7"/>
        <v>0</v>
      </c>
      <c r="H102" s="13">
        <v>2</v>
      </c>
      <c r="I102" s="13">
        <f t="shared" si="5"/>
        <v>11.32</v>
      </c>
      <c r="J102" s="13">
        <f t="shared" si="8"/>
        <v>2</v>
      </c>
      <c r="K102" s="26">
        <f t="shared" si="9"/>
        <v>11.32</v>
      </c>
      <c r="L102" s="87" t="s">
        <v>250</v>
      </c>
      <c r="M102" s="87" t="s">
        <v>249</v>
      </c>
    </row>
    <row r="103" spans="2:13" ht="140.4" x14ac:dyDescent="0.3">
      <c r="B103" s="13">
        <v>96</v>
      </c>
      <c r="C103" s="5" t="s">
        <v>118</v>
      </c>
      <c r="D103" s="13">
        <v>2</v>
      </c>
      <c r="E103" s="13">
        <f t="shared" si="6"/>
        <v>11.32</v>
      </c>
      <c r="F103" s="13">
        <v>0</v>
      </c>
      <c r="G103" s="13">
        <f t="shared" si="7"/>
        <v>0</v>
      </c>
      <c r="H103" s="13">
        <v>2</v>
      </c>
      <c r="I103" s="13">
        <f t="shared" si="5"/>
        <v>11.32</v>
      </c>
      <c r="J103" s="13">
        <f t="shared" si="8"/>
        <v>2</v>
      </c>
      <c r="K103" s="26">
        <f t="shared" si="9"/>
        <v>11.32</v>
      </c>
      <c r="L103" s="87" t="s">
        <v>251</v>
      </c>
      <c r="M103" s="87" t="s">
        <v>252</v>
      </c>
    </row>
    <row r="104" spans="2:13" ht="18" x14ac:dyDescent="0.3">
      <c r="B104" s="13">
        <v>97</v>
      </c>
      <c r="C104" s="18" t="s">
        <v>96</v>
      </c>
      <c r="D104" s="13">
        <v>1</v>
      </c>
      <c r="E104" s="13">
        <f t="shared" si="6"/>
        <v>5.66</v>
      </c>
      <c r="F104" s="13">
        <v>0</v>
      </c>
      <c r="G104" s="13">
        <f t="shared" si="7"/>
        <v>0</v>
      </c>
      <c r="H104" s="13">
        <v>0</v>
      </c>
      <c r="I104" s="13">
        <f t="shared" si="5"/>
        <v>0</v>
      </c>
      <c r="J104" s="13">
        <f t="shared" si="8"/>
        <v>0</v>
      </c>
      <c r="K104" s="13">
        <f t="shared" si="9"/>
        <v>0</v>
      </c>
      <c r="L104" s="13"/>
      <c r="M104" s="13"/>
    </row>
    <row r="105" spans="2:13" ht="18" x14ac:dyDescent="0.3">
      <c r="B105" s="13">
        <v>98</v>
      </c>
      <c r="C105" s="18" t="s">
        <v>97</v>
      </c>
      <c r="D105" s="13">
        <v>1</v>
      </c>
      <c r="E105" s="13">
        <f t="shared" si="6"/>
        <v>5.66</v>
      </c>
      <c r="F105" s="13">
        <v>0</v>
      </c>
      <c r="G105" s="13">
        <f t="shared" si="7"/>
        <v>0</v>
      </c>
      <c r="H105" s="13">
        <v>0</v>
      </c>
      <c r="I105" s="13">
        <f t="shared" si="5"/>
        <v>0</v>
      </c>
      <c r="J105" s="13">
        <f t="shared" si="8"/>
        <v>0</v>
      </c>
      <c r="K105" s="13">
        <f t="shared" si="9"/>
        <v>0</v>
      </c>
      <c r="L105" s="13"/>
      <c r="M105" s="13"/>
    </row>
    <row r="106" spans="2:13" ht="18" x14ac:dyDescent="0.3">
      <c r="B106" s="13">
        <v>99</v>
      </c>
      <c r="C106" s="18" t="s">
        <v>98</v>
      </c>
      <c r="D106" s="13">
        <v>1</v>
      </c>
      <c r="E106" s="13">
        <f t="shared" si="6"/>
        <v>5.66</v>
      </c>
      <c r="F106" s="13">
        <v>0</v>
      </c>
      <c r="G106" s="13">
        <f t="shared" si="7"/>
        <v>0</v>
      </c>
      <c r="H106" s="13">
        <v>0</v>
      </c>
      <c r="I106" s="13">
        <f t="shared" si="5"/>
        <v>0</v>
      </c>
      <c r="J106" s="13">
        <f t="shared" si="8"/>
        <v>0</v>
      </c>
      <c r="K106" s="13">
        <f t="shared" si="9"/>
        <v>0</v>
      </c>
      <c r="L106" s="13"/>
      <c r="M106" s="13"/>
    </row>
    <row r="107" spans="2:13" ht="36" x14ac:dyDescent="0.3">
      <c r="B107" s="13">
        <v>100</v>
      </c>
      <c r="C107" s="18" t="s">
        <v>99</v>
      </c>
      <c r="D107" s="13">
        <v>2</v>
      </c>
      <c r="E107" s="13">
        <f t="shared" si="6"/>
        <v>11.32</v>
      </c>
      <c r="F107" s="13">
        <v>0</v>
      </c>
      <c r="G107" s="13">
        <f t="shared" si="7"/>
        <v>0</v>
      </c>
      <c r="H107" s="13">
        <v>0</v>
      </c>
      <c r="I107" s="13">
        <f t="shared" si="5"/>
        <v>0</v>
      </c>
      <c r="J107" s="13">
        <f t="shared" si="8"/>
        <v>0</v>
      </c>
      <c r="K107" s="13">
        <f t="shared" si="9"/>
        <v>0</v>
      </c>
      <c r="L107" s="13"/>
      <c r="M107" s="13"/>
    </row>
    <row r="108" spans="2:13" ht="18" x14ac:dyDescent="0.3">
      <c r="B108" s="13">
        <v>101</v>
      </c>
      <c r="C108" s="18" t="s">
        <v>100</v>
      </c>
      <c r="D108" s="13">
        <v>2</v>
      </c>
      <c r="E108" s="13">
        <f t="shared" si="6"/>
        <v>11.32</v>
      </c>
      <c r="F108" s="13">
        <v>0</v>
      </c>
      <c r="G108" s="13">
        <f t="shared" si="7"/>
        <v>0</v>
      </c>
      <c r="H108" s="13">
        <v>0</v>
      </c>
      <c r="I108" s="13">
        <f t="shared" si="5"/>
        <v>0</v>
      </c>
      <c r="J108" s="13">
        <f t="shared" si="8"/>
        <v>0</v>
      </c>
      <c r="K108" s="13">
        <f t="shared" si="9"/>
        <v>0</v>
      </c>
      <c r="L108" s="13"/>
      <c r="M108" s="13"/>
    </row>
    <row r="109" spans="2:13" ht="18" x14ac:dyDescent="0.3">
      <c r="B109" s="13">
        <v>102</v>
      </c>
      <c r="C109" s="18" t="s">
        <v>101</v>
      </c>
      <c r="D109" s="13">
        <v>1</v>
      </c>
      <c r="E109" s="13">
        <f t="shared" si="6"/>
        <v>5.66</v>
      </c>
      <c r="F109" s="13">
        <v>0</v>
      </c>
      <c r="G109" s="13">
        <f t="shared" si="7"/>
        <v>0</v>
      </c>
      <c r="H109" s="13">
        <v>0</v>
      </c>
      <c r="I109" s="13">
        <f t="shared" si="5"/>
        <v>0</v>
      </c>
      <c r="J109" s="13">
        <f t="shared" si="8"/>
        <v>0</v>
      </c>
      <c r="K109" s="13">
        <f t="shared" si="9"/>
        <v>0</v>
      </c>
      <c r="L109" s="13"/>
      <c r="M109" s="13"/>
    </row>
    <row r="110" spans="2:13" ht="18" x14ac:dyDescent="0.3">
      <c r="B110" s="13">
        <v>103</v>
      </c>
      <c r="C110" s="18" t="s">
        <v>102</v>
      </c>
      <c r="D110" s="13">
        <v>2</v>
      </c>
      <c r="E110" s="13">
        <f t="shared" si="6"/>
        <v>11.32</v>
      </c>
      <c r="F110" s="13">
        <v>0</v>
      </c>
      <c r="G110" s="13">
        <f t="shared" si="7"/>
        <v>0</v>
      </c>
      <c r="H110" s="13">
        <v>0</v>
      </c>
      <c r="I110" s="13">
        <f t="shared" si="5"/>
        <v>0</v>
      </c>
      <c r="J110" s="13">
        <f t="shared" si="8"/>
        <v>0</v>
      </c>
      <c r="K110" s="13">
        <f t="shared" si="9"/>
        <v>0</v>
      </c>
      <c r="L110" s="13"/>
      <c r="M110" s="13"/>
    </row>
    <row r="111" spans="2:13" ht="54" x14ac:dyDescent="0.3">
      <c r="B111" s="13">
        <v>104</v>
      </c>
      <c r="C111" s="18" t="s">
        <v>103</v>
      </c>
      <c r="D111" s="13">
        <v>5</v>
      </c>
      <c r="E111" s="13">
        <f t="shared" si="6"/>
        <v>28.3</v>
      </c>
      <c r="F111" s="13">
        <v>0</v>
      </c>
      <c r="G111" s="13">
        <f t="shared" si="7"/>
        <v>0</v>
      </c>
      <c r="H111" s="13">
        <v>0</v>
      </c>
      <c r="I111" s="13">
        <f t="shared" si="5"/>
        <v>0</v>
      </c>
      <c r="J111" s="13">
        <f t="shared" si="8"/>
        <v>0</v>
      </c>
      <c r="K111" s="13">
        <f t="shared" si="9"/>
        <v>0</v>
      </c>
      <c r="L111" s="13"/>
      <c r="M111" s="13"/>
    </row>
    <row r="112" spans="2:13" ht="18" x14ac:dyDescent="0.3">
      <c r="B112" s="13">
        <v>105</v>
      </c>
      <c r="C112" s="18" t="s">
        <v>74</v>
      </c>
      <c r="D112" s="13">
        <v>1</v>
      </c>
      <c r="E112" s="13">
        <f t="shared" si="6"/>
        <v>5.66</v>
      </c>
      <c r="F112" s="13">
        <v>0</v>
      </c>
      <c r="G112" s="13">
        <f t="shared" si="7"/>
        <v>0</v>
      </c>
      <c r="H112" s="13">
        <v>0</v>
      </c>
      <c r="I112" s="13">
        <f t="shared" si="5"/>
        <v>0</v>
      </c>
      <c r="J112" s="13">
        <f t="shared" si="8"/>
        <v>0</v>
      </c>
      <c r="K112" s="13">
        <f t="shared" si="9"/>
        <v>0</v>
      </c>
      <c r="L112" s="13"/>
      <c r="M112" s="13"/>
    </row>
    <row r="113" spans="2:13" ht="36" x14ac:dyDescent="0.3">
      <c r="B113" s="13">
        <v>106</v>
      </c>
      <c r="C113" s="18" t="s">
        <v>104</v>
      </c>
      <c r="D113" s="13">
        <v>1</v>
      </c>
      <c r="E113" s="13">
        <f t="shared" si="6"/>
        <v>5.66</v>
      </c>
      <c r="F113" s="13">
        <v>0</v>
      </c>
      <c r="G113" s="13">
        <f t="shared" si="7"/>
        <v>0</v>
      </c>
      <c r="H113" s="13">
        <v>0</v>
      </c>
      <c r="I113" s="13">
        <f t="shared" si="5"/>
        <v>0</v>
      </c>
      <c r="J113" s="13">
        <f t="shared" si="8"/>
        <v>0</v>
      </c>
      <c r="K113" s="13">
        <f t="shared" si="9"/>
        <v>0</v>
      </c>
      <c r="L113" s="13"/>
      <c r="M113" s="13"/>
    </row>
    <row r="114" spans="2:13" ht="36" x14ac:dyDescent="0.3">
      <c r="B114" s="13">
        <v>107</v>
      </c>
      <c r="C114" s="18" t="s">
        <v>105</v>
      </c>
      <c r="D114" s="13">
        <v>1</v>
      </c>
      <c r="E114" s="13">
        <f t="shared" si="6"/>
        <v>5.66</v>
      </c>
      <c r="F114" s="13">
        <v>0</v>
      </c>
      <c r="G114" s="13">
        <f t="shared" si="7"/>
        <v>0</v>
      </c>
      <c r="H114" s="13">
        <v>0</v>
      </c>
      <c r="I114" s="13">
        <f t="shared" si="5"/>
        <v>0</v>
      </c>
      <c r="J114" s="13">
        <f t="shared" si="8"/>
        <v>0</v>
      </c>
      <c r="K114" s="13">
        <f t="shared" si="9"/>
        <v>0</v>
      </c>
      <c r="L114" s="13"/>
      <c r="M114" s="13"/>
    </row>
    <row r="115" spans="2:13" ht="18" x14ac:dyDescent="0.3">
      <c r="B115" s="13">
        <v>108</v>
      </c>
      <c r="C115" s="18" t="s">
        <v>106</v>
      </c>
      <c r="D115" s="13">
        <v>1</v>
      </c>
      <c r="E115" s="13">
        <f t="shared" si="6"/>
        <v>5.66</v>
      </c>
      <c r="F115" s="13">
        <v>0</v>
      </c>
      <c r="G115" s="13">
        <f t="shared" si="7"/>
        <v>0</v>
      </c>
      <c r="H115" s="13">
        <v>0</v>
      </c>
      <c r="I115" s="13">
        <f t="shared" si="5"/>
        <v>0</v>
      </c>
      <c r="J115" s="13">
        <f t="shared" si="8"/>
        <v>0</v>
      </c>
      <c r="K115" s="13">
        <f t="shared" si="9"/>
        <v>0</v>
      </c>
      <c r="L115" s="13"/>
      <c r="M115" s="13"/>
    </row>
    <row r="116" spans="2:13" ht="187.2" x14ac:dyDescent="0.3">
      <c r="B116" s="13">
        <v>109</v>
      </c>
      <c r="C116" s="5" t="s">
        <v>117</v>
      </c>
      <c r="D116" s="13">
        <v>1</v>
      </c>
      <c r="E116" s="13">
        <f t="shared" si="6"/>
        <v>5.66</v>
      </c>
      <c r="F116" s="13">
        <v>0</v>
      </c>
      <c r="G116" s="13">
        <f t="shared" si="7"/>
        <v>0</v>
      </c>
      <c r="H116" s="13">
        <v>1</v>
      </c>
      <c r="I116" s="13">
        <f t="shared" si="5"/>
        <v>5.66</v>
      </c>
      <c r="J116" s="13">
        <f t="shared" si="8"/>
        <v>1</v>
      </c>
      <c r="K116" s="26">
        <f t="shared" si="9"/>
        <v>5.66</v>
      </c>
      <c r="L116" s="87" t="s">
        <v>253</v>
      </c>
      <c r="M116" s="87" t="s">
        <v>254</v>
      </c>
    </row>
    <row r="117" spans="2:13" ht="36" x14ac:dyDescent="0.3">
      <c r="B117" s="13">
        <v>110</v>
      </c>
      <c r="C117" s="18" t="s">
        <v>107</v>
      </c>
      <c r="D117" s="13">
        <v>1</v>
      </c>
      <c r="E117" s="13">
        <f t="shared" si="6"/>
        <v>5.66</v>
      </c>
      <c r="F117" s="13">
        <v>0</v>
      </c>
      <c r="G117" s="13">
        <f t="shared" si="7"/>
        <v>0</v>
      </c>
      <c r="H117" s="13">
        <v>0</v>
      </c>
      <c r="I117" s="13">
        <f t="shared" si="5"/>
        <v>0</v>
      </c>
      <c r="J117" s="13">
        <f t="shared" si="8"/>
        <v>0</v>
      </c>
      <c r="K117" s="13">
        <f t="shared" si="9"/>
        <v>0</v>
      </c>
      <c r="L117" s="88"/>
      <c r="M117" s="88"/>
    </row>
    <row r="118" spans="2:13" ht="36" x14ac:dyDescent="0.3">
      <c r="B118" s="13">
        <v>111</v>
      </c>
      <c r="C118" s="18" t="s">
        <v>108</v>
      </c>
      <c r="D118" s="13">
        <v>2</v>
      </c>
      <c r="E118" s="13">
        <f t="shared" si="6"/>
        <v>11.32</v>
      </c>
      <c r="F118" s="13">
        <v>0</v>
      </c>
      <c r="G118" s="13">
        <f t="shared" si="7"/>
        <v>0</v>
      </c>
      <c r="H118" s="13">
        <v>0</v>
      </c>
      <c r="I118" s="13">
        <f t="shared" si="5"/>
        <v>0</v>
      </c>
      <c r="J118" s="13">
        <f t="shared" si="8"/>
        <v>0</v>
      </c>
      <c r="K118" s="13">
        <f t="shared" si="9"/>
        <v>0</v>
      </c>
      <c r="L118" s="13"/>
      <c r="M118" s="13"/>
    </row>
    <row r="119" spans="2:13" ht="54" x14ac:dyDescent="0.3">
      <c r="B119" s="13">
        <v>112</v>
      </c>
      <c r="C119" s="18" t="s">
        <v>27</v>
      </c>
      <c r="D119" s="13">
        <v>1</v>
      </c>
      <c r="E119" s="13">
        <f t="shared" si="6"/>
        <v>5.66</v>
      </c>
      <c r="F119" s="13">
        <v>1</v>
      </c>
      <c r="G119" s="13">
        <f t="shared" si="7"/>
        <v>5.66</v>
      </c>
      <c r="H119" s="13">
        <v>1</v>
      </c>
      <c r="I119" s="13">
        <f t="shared" si="5"/>
        <v>5.66</v>
      </c>
      <c r="J119" s="13">
        <f t="shared" si="8"/>
        <v>0</v>
      </c>
      <c r="K119" s="13">
        <f>I119-G119</f>
        <v>0</v>
      </c>
      <c r="L119" s="13"/>
      <c r="M119" s="13"/>
    </row>
    <row r="120" spans="2:13" ht="18" x14ac:dyDescent="0.3">
      <c r="B120" s="13">
        <v>113</v>
      </c>
      <c r="C120" s="18" t="s">
        <v>109</v>
      </c>
      <c r="D120" s="13">
        <v>1</v>
      </c>
      <c r="E120" s="13">
        <f t="shared" si="6"/>
        <v>5.66</v>
      </c>
      <c r="F120" s="13">
        <v>0</v>
      </c>
      <c r="G120" s="13">
        <f t="shared" si="7"/>
        <v>0</v>
      </c>
      <c r="H120" s="13">
        <v>0</v>
      </c>
      <c r="I120" s="13">
        <f t="shared" si="5"/>
        <v>0</v>
      </c>
      <c r="J120" s="13">
        <f t="shared" si="8"/>
        <v>0</v>
      </c>
      <c r="K120" s="13">
        <f t="shared" si="9"/>
        <v>0</v>
      </c>
      <c r="L120" s="13"/>
      <c r="M120" s="13"/>
    </row>
    <row r="121" spans="2:13" ht="54" x14ac:dyDescent="0.3">
      <c r="B121" s="13">
        <v>114</v>
      </c>
      <c r="C121" s="18" t="s">
        <v>110</v>
      </c>
      <c r="D121" s="13">
        <v>1</v>
      </c>
      <c r="E121" s="13">
        <f t="shared" si="6"/>
        <v>5.66</v>
      </c>
      <c r="F121" s="13">
        <v>0</v>
      </c>
      <c r="G121" s="13">
        <f t="shared" si="7"/>
        <v>0</v>
      </c>
      <c r="H121" s="13">
        <v>0</v>
      </c>
      <c r="I121" s="13">
        <f t="shared" si="5"/>
        <v>0</v>
      </c>
      <c r="J121" s="13">
        <f t="shared" si="8"/>
        <v>0</v>
      </c>
      <c r="K121" s="13">
        <f t="shared" si="9"/>
        <v>0</v>
      </c>
      <c r="L121" s="13"/>
      <c r="M121" s="13"/>
    </row>
    <row r="122" spans="2:13" ht="36" x14ac:dyDescent="0.3">
      <c r="B122" s="13">
        <v>115</v>
      </c>
      <c r="C122" s="18" t="s">
        <v>127</v>
      </c>
      <c r="D122" s="13">
        <v>3</v>
      </c>
      <c r="E122" s="13">
        <f t="shared" si="6"/>
        <v>16.98</v>
      </c>
      <c r="F122" s="13">
        <v>0</v>
      </c>
      <c r="G122" s="13">
        <f t="shared" si="7"/>
        <v>0</v>
      </c>
      <c r="H122" s="13">
        <v>0</v>
      </c>
      <c r="I122" s="13">
        <f t="shared" si="5"/>
        <v>0</v>
      </c>
      <c r="J122" s="13">
        <f t="shared" si="8"/>
        <v>0</v>
      </c>
      <c r="K122" s="45">
        <f t="shared" si="9"/>
        <v>0</v>
      </c>
      <c r="L122" s="13"/>
      <c r="M122" s="13"/>
    </row>
    <row r="123" spans="2:13" ht="87.75" customHeight="1" x14ac:dyDescent="0.3">
      <c r="B123" s="13">
        <v>116</v>
      </c>
      <c r="C123" s="18" t="s">
        <v>111</v>
      </c>
      <c r="D123" s="13">
        <v>1</v>
      </c>
      <c r="E123" s="13">
        <f>D123*566/100</f>
        <v>5.66</v>
      </c>
      <c r="F123" s="13">
        <v>0</v>
      </c>
      <c r="G123" s="13">
        <f t="shared" si="7"/>
        <v>0</v>
      </c>
      <c r="H123" s="13">
        <v>0</v>
      </c>
      <c r="I123" s="13">
        <f t="shared" si="5"/>
        <v>0</v>
      </c>
      <c r="J123" s="13">
        <f t="shared" si="8"/>
        <v>0</v>
      </c>
      <c r="K123" s="13">
        <f t="shared" si="9"/>
        <v>0</v>
      </c>
      <c r="L123" s="13"/>
      <c r="M123" s="13"/>
    </row>
    <row r="124" spans="2:13" ht="30.75" customHeight="1" x14ac:dyDescent="0.3">
      <c r="B124" s="13">
        <v>117</v>
      </c>
      <c r="C124" s="18" t="s">
        <v>119</v>
      </c>
      <c r="D124" s="13">
        <v>0</v>
      </c>
      <c r="E124" s="13">
        <f t="shared" si="6"/>
        <v>0</v>
      </c>
      <c r="F124" s="13">
        <v>0</v>
      </c>
      <c r="G124" s="13">
        <f t="shared" si="7"/>
        <v>0</v>
      </c>
      <c r="H124" s="13">
        <v>1</v>
      </c>
      <c r="I124" s="13">
        <f t="shared" si="5"/>
        <v>5.66</v>
      </c>
      <c r="J124" s="13">
        <f t="shared" si="8"/>
        <v>1</v>
      </c>
      <c r="K124" s="13">
        <f t="shared" si="9"/>
        <v>5.66</v>
      </c>
      <c r="L124" s="13"/>
      <c r="M124" s="13"/>
    </row>
    <row r="125" spans="2:13" ht="44.25" customHeight="1" x14ac:dyDescent="0.3">
      <c r="B125" s="13">
        <v>118</v>
      </c>
      <c r="C125" s="18" t="s">
        <v>122</v>
      </c>
      <c r="D125" s="13">
        <v>0</v>
      </c>
      <c r="E125" s="13">
        <f t="shared" si="6"/>
        <v>0</v>
      </c>
      <c r="F125" s="13">
        <v>0</v>
      </c>
      <c r="G125" s="13">
        <f t="shared" si="7"/>
        <v>0</v>
      </c>
      <c r="H125" s="13">
        <v>3</v>
      </c>
      <c r="I125" s="13">
        <f t="shared" si="5"/>
        <v>16.98</v>
      </c>
      <c r="J125" s="13">
        <f t="shared" si="8"/>
        <v>3</v>
      </c>
      <c r="K125" s="13">
        <f t="shared" si="9"/>
        <v>16.98</v>
      </c>
      <c r="L125" s="88" t="s">
        <v>275</v>
      </c>
      <c r="M125" s="88" t="s">
        <v>276</v>
      </c>
    </row>
    <row r="126" spans="2:13" ht="36" x14ac:dyDescent="0.3">
      <c r="B126" s="13">
        <v>119</v>
      </c>
      <c r="C126" s="5" t="s">
        <v>126</v>
      </c>
      <c r="D126" s="15">
        <v>0</v>
      </c>
      <c r="E126" s="13">
        <f>D127*566/100</f>
        <v>0</v>
      </c>
      <c r="F126" s="13">
        <v>0</v>
      </c>
      <c r="G126" s="13">
        <f t="shared" si="7"/>
        <v>0</v>
      </c>
      <c r="H126" s="13">
        <v>1</v>
      </c>
      <c r="I126" s="13">
        <f t="shared" si="5"/>
        <v>5.66</v>
      </c>
      <c r="J126" s="13">
        <f t="shared" si="8"/>
        <v>1</v>
      </c>
      <c r="K126" s="13">
        <f t="shared" si="9"/>
        <v>5.66</v>
      </c>
      <c r="L126" s="13"/>
      <c r="M126" s="13"/>
    </row>
    <row r="127" spans="2:13" ht="18" x14ac:dyDescent="0.3">
      <c r="B127" s="13">
        <v>120</v>
      </c>
      <c r="C127" s="5" t="s">
        <v>129</v>
      </c>
      <c r="D127" s="13">
        <v>0</v>
      </c>
      <c r="E127" s="13">
        <f>D128*566/100</f>
        <v>0</v>
      </c>
      <c r="F127" s="13">
        <v>0</v>
      </c>
      <c r="G127" s="13">
        <f t="shared" si="7"/>
        <v>0</v>
      </c>
      <c r="H127" s="13">
        <v>1</v>
      </c>
      <c r="I127" s="13">
        <f t="shared" si="5"/>
        <v>5.66</v>
      </c>
      <c r="J127" s="13">
        <f t="shared" si="8"/>
        <v>1</v>
      </c>
      <c r="K127" s="13">
        <f t="shared" si="9"/>
        <v>5.66</v>
      </c>
      <c r="L127" s="13"/>
      <c r="M127" s="13"/>
    </row>
    <row r="128" spans="2:13" ht="18" x14ac:dyDescent="0.3">
      <c r="B128" s="13">
        <v>121</v>
      </c>
      <c r="C128" s="5" t="s">
        <v>130</v>
      </c>
      <c r="D128" s="13">
        <v>0</v>
      </c>
      <c r="E128" s="13">
        <f>D129*566/100</f>
        <v>0</v>
      </c>
      <c r="F128" s="13">
        <v>0</v>
      </c>
      <c r="G128" s="13">
        <f t="shared" si="7"/>
        <v>0</v>
      </c>
      <c r="H128" s="13">
        <v>1</v>
      </c>
      <c r="I128" s="13">
        <f t="shared" si="5"/>
        <v>5.66</v>
      </c>
      <c r="J128" s="13">
        <f t="shared" si="8"/>
        <v>1</v>
      </c>
      <c r="K128" s="13">
        <f t="shared" si="9"/>
        <v>5.66</v>
      </c>
      <c r="L128" s="13"/>
      <c r="M128" s="13"/>
    </row>
    <row r="129" spans="2:13" ht="18" x14ac:dyDescent="0.3">
      <c r="B129" s="13"/>
      <c r="C129" s="7" t="s">
        <v>132</v>
      </c>
      <c r="D129" s="13">
        <v>0</v>
      </c>
      <c r="E129" s="13">
        <f t="shared" ref="E129:E130" si="10">D130*566/100</f>
        <v>0</v>
      </c>
      <c r="F129" s="13">
        <v>0</v>
      </c>
      <c r="G129" s="13">
        <f t="shared" si="7"/>
        <v>0</v>
      </c>
      <c r="H129" s="13"/>
      <c r="I129" s="13">
        <f t="shared" si="5"/>
        <v>0</v>
      </c>
      <c r="J129" s="13">
        <f t="shared" si="8"/>
        <v>0</v>
      </c>
      <c r="K129" s="13">
        <f t="shared" si="9"/>
        <v>0</v>
      </c>
      <c r="L129" s="13"/>
      <c r="M129" s="13"/>
    </row>
    <row r="130" spans="2:13" ht="34.799999999999997" x14ac:dyDescent="0.3">
      <c r="B130" s="13"/>
      <c r="C130" s="7" t="s">
        <v>134</v>
      </c>
      <c r="D130" s="13">
        <v>0</v>
      </c>
      <c r="E130" s="13">
        <f t="shared" si="10"/>
        <v>5.66</v>
      </c>
      <c r="F130" s="13">
        <v>0</v>
      </c>
      <c r="G130" s="13">
        <f t="shared" si="7"/>
        <v>0</v>
      </c>
      <c r="H130" s="13"/>
      <c r="I130" s="13">
        <f t="shared" ref="I130" si="11">H130*566/100</f>
        <v>0</v>
      </c>
      <c r="J130" s="13">
        <f t="shared" si="8"/>
        <v>0</v>
      </c>
      <c r="K130" s="13">
        <f t="shared" si="9"/>
        <v>0</v>
      </c>
      <c r="L130" s="13"/>
      <c r="M130" s="13"/>
    </row>
    <row r="131" spans="2:13" ht="18" x14ac:dyDescent="0.35">
      <c r="B131" s="9">
        <v>1</v>
      </c>
      <c r="C131" s="22" t="s">
        <v>179</v>
      </c>
      <c r="D131" s="9">
        <v>1</v>
      </c>
      <c r="E131" s="9">
        <f>D131*45/100</f>
        <v>0.45</v>
      </c>
      <c r="F131" s="9">
        <v>0</v>
      </c>
      <c r="G131" s="9">
        <f>F131*45/100</f>
        <v>0</v>
      </c>
      <c r="H131" s="9">
        <v>0</v>
      </c>
      <c r="I131" s="9">
        <f>H131*45/100</f>
        <v>0</v>
      </c>
      <c r="J131" s="9">
        <f>H131-F131</f>
        <v>0</v>
      </c>
      <c r="K131" s="9">
        <f>I131-G131</f>
        <v>0</v>
      </c>
      <c r="L131" s="13"/>
      <c r="M131" s="13"/>
    </row>
    <row r="132" spans="2:13" ht="36" x14ac:dyDescent="0.35">
      <c r="B132" s="9">
        <v>2</v>
      </c>
      <c r="C132" s="34" t="s">
        <v>180</v>
      </c>
      <c r="D132" s="9">
        <v>2</v>
      </c>
      <c r="E132" s="9">
        <f t="shared" ref="E132:E144" si="12">D132*45/100</f>
        <v>0.9</v>
      </c>
      <c r="F132" s="9">
        <v>0</v>
      </c>
      <c r="G132" s="9">
        <f t="shared" ref="G132:G144" si="13">F132*45/100</f>
        <v>0</v>
      </c>
      <c r="H132" s="9">
        <v>0</v>
      </c>
      <c r="I132" s="9">
        <f t="shared" ref="I132:I144" si="14">H132*45/100</f>
        <v>0</v>
      </c>
      <c r="J132" s="9">
        <f t="shared" ref="J132:J144" si="15">H132-F132</f>
        <v>0</v>
      </c>
      <c r="K132" s="9">
        <f t="shared" ref="K132:K144" si="16">I132-G132</f>
        <v>0</v>
      </c>
      <c r="L132" s="13"/>
      <c r="M132" s="13"/>
    </row>
    <row r="133" spans="2:13" ht="18" x14ac:dyDescent="0.35">
      <c r="B133" s="9">
        <v>3</v>
      </c>
      <c r="C133" s="34" t="s">
        <v>181</v>
      </c>
      <c r="D133" s="9">
        <v>2</v>
      </c>
      <c r="E133" s="9">
        <f t="shared" si="12"/>
        <v>0.9</v>
      </c>
      <c r="F133" s="9">
        <v>0</v>
      </c>
      <c r="G133" s="9">
        <f t="shared" si="13"/>
        <v>0</v>
      </c>
      <c r="H133" s="9">
        <v>0</v>
      </c>
      <c r="I133" s="9">
        <f t="shared" si="14"/>
        <v>0</v>
      </c>
      <c r="J133" s="9">
        <f t="shared" si="15"/>
        <v>0</v>
      </c>
      <c r="K133" s="9">
        <f t="shared" si="16"/>
        <v>0</v>
      </c>
      <c r="L133" s="13"/>
      <c r="M133" s="13"/>
    </row>
    <row r="134" spans="2:13" ht="36" x14ac:dyDescent="0.35">
      <c r="B134" s="9">
        <v>4</v>
      </c>
      <c r="C134" s="34" t="s">
        <v>172</v>
      </c>
      <c r="D134" s="9">
        <v>1</v>
      </c>
      <c r="E134" s="9">
        <f t="shared" si="12"/>
        <v>0.45</v>
      </c>
      <c r="F134" s="9">
        <v>0</v>
      </c>
      <c r="G134" s="9">
        <f t="shared" si="13"/>
        <v>0</v>
      </c>
      <c r="H134" s="9">
        <v>0</v>
      </c>
      <c r="I134" s="9">
        <f t="shared" si="14"/>
        <v>0</v>
      </c>
      <c r="J134" s="9">
        <f t="shared" si="15"/>
        <v>0</v>
      </c>
      <c r="K134" s="9">
        <f t="shared" si="16"/>
        <v>0</v>
      </c>
      <c r="L134" s="13"/>
      <c r="M134" s="13"/>
    </row>
    <row r="135" spans="2:13" ht="18" x14ac:dyDescent="0.35">
      <c r="B135" s="9">
        <v>5</v>
      </c>
      <c r="C135" s="34" t="s">
        <v>167</v>
      </c>
      <c r="D135" s="9">
        <v>6</v>
      </c>
      <c r="E135" s="9">
        <f t="shared" si="12"/>
        <v>2.7</v>
      </c>
      <c r="F135" s="9">
        <v>1</v>
      </c>
      <c r="G135" s="9">
        <f t="shared" si="13"/>
        <v>0.45</v>
      </c>
      <c r="H135" s="9">
        <v>0</v>
      </c>
      <c r="I135" s="9">
        <f t="shared" si="14"/>
        <v>0</v>
      </c>
      <c r="J135" s="9">
        <f t="shared" si="15"/>
        <v>-1</v>
      </c>
      <c r="K135" s="9">
        <f t="shared" si="16"/>
        <v>-0.45</v>
      </c>
      <c r="L135" s="13"/>
      <c r="M135" s="13"/>
    </row>
    <row r="136" spans="2:13" ht="18" x14ac:dyDescent="0.35">
      <c r="B136" s="9">
        <v>6</v>
      </c>
      <c r="C136" s="34" t="s">
        <v>173</v>
      </c>
      <c r="D136" s="9">
        <v>9</v>
      </c>
      <c r="E136" s="9">
        <f t="shared" si="12"/>
        <v>4.05</v>
      </c>
      <c r="F136" s="9">
        <v>1</v>
      </c>
      <c r="G136" s="9">
        <f t="shared" si="13"/>
        <v>0.45</v>
      </c>
      <c r="H136" s="9">
        <v>0</v>
      </c>
      <c r="I136" s="9">
        <f t="shared" si="14"/>
        <v>0</v>
      </c>
      <c r="J136" s="9">
        <f t="shared" si="15"/>
        <v>-1</v>
      </c>
      <c r="K136" s="9">
        <f t="shared" si="16"/>
        <v>-0.45</v>
      </c>
      <c r="L136" s="13"/>
      <c r="M136" s="13"/>
    </row>
    <row r="137" spans="2:13" ht="90" x14ac:dyDescent="0.35">
      <c r="B137" s="9">
        <v>7</v>
      </c>
      <c r="C137" s="34" t="s">
        <v>174</v>
      </c>
      <c r="D137" s="9">
        <v>4</v>
      </c>
      <c r="E137" s="9">
        <f t="shared" si="12"/>
        <v>1.8</v>
      </c>
      <c r="F137" s="9">
        <v>0</v>
      </c>
      <c r="G137" s="9">
        <f t="shared" si="13"/>
        <v>0</v>
      </c>
      <c r="H137" s="9">
        <v>0</v>
      </c>
      <c r="I137" s="9">
        <f t="shared" si="14"/>
        <v>0</v>
      </c>
      <c r="J137" s="9">
        <f t="shared" si="15"/>
        <v>0</v>
      </c>
      <c r="K137" s="9">
        <f t="shared" si="16"/>
        <v>0</v>
      </c>
      <c r="L137" s="13"/>
      <c r="M137" s="13"/>
    </row>
    <row r="138" spans="2:13" ht="36" x14ac:dyDescent="0.35">
      <c r="B138" s="9">
        <v>8</v>
      </c>
      <c r="C138" s="34" t="s">
        <v>182</v>
      </c>
      <c r="D138" s="9">
        <v>1</v>
      </c>
      <c r="E138" s="9">
        <f t="shared" si="12"/>
        <v>0.45</v>
      </c>
      <c r="F138" s="9">
        <v>0</v>
      </c>
      <c r="G138" s="9">
        <f t="shared" si="13"/>
        <v>0</v>
      </c>
      <c r="H138" s="9">
        <v>0</v>
      </c>
      <c r="I138" s="9">
        <f t="shared" si="14"/>
        <v>0</v>
      </c>
      <c r="J138" s="9">
        <f t="shared" si="15"/>
        <v>0</v>
      </c>
      <c r="K138" s="9">
        <f t="shared" si="16"/>
        <v>0</v>
      </c>
      <c r="L138" s="13"/>
      <c r="M138" s="13"/>
    </row>
    <row r="139" spans="2:13" ht="54" x14ac:dyDescent="0.35">
      <c r="B139" s="9">
        <v>9</v>
      </c>
      <c r="C139" s="34" t="s">
        <v>175</v>
      </c>
      <c r="D139" s="9">
        <v>4</v>
      </c>
      <c r="E139" s="9">
        <f t="shared" si="12"/>
        <v>1.8</v>
      </c>
      <c r="F139" s="9">
        <v>0</v>
      </c>
      <c r="G139" s="9">
        <f t="shared" si="13"/>
        <v>0</v>
      </c>
      <c r="H139" s="9">
        <v>0</v>
      </c>
      <c r="I139" s="9">
        <f t="shared" si="14"/>
        <v>0</v>
      </c>
      <c r="J139" s="9">
        <f t="shared" si="15"/>
        <v>0</v>
      </c>
      <c r="K139" s="9">
        <f t="shared" si="16"/>
        <v>0</v>
      </c>
      <c r="L139" s="13"/>
      <c r="M139" s="13"/>
    </row>
    <row r="140" spans="2:13" ht="72" x14ac:dyDescent="0.35">
      <c r="B140" s="9">
        <v>10</v>
      </c>
      <c r="C140" s="34" t="s">
        <v>176</v>
      </c>
      <c r="D140" s="9">
        <v>3</v>
      </c>
      <c r="E140" s="9">
        <f t="shared" si="12"/>
        <v>1.35</v>
      </c>
      <c r="F140" s="9">
        <v>0</v>
      </c>
      <c r="G140" s="9">
        <f t="shared" si="13"/>
        <v>0</v>
      </c>
      <c r="H140" s="9">
        <v>0</v>
      </c>
      <c r="I140" s="9">
        <f t="shared" si="14"/>
        <v>0</v>
      </c>
      <c r="J140" s="9">
        <f t="shared" si="15"/>
        <v>0</v>
      </c>
      <c r="K140" s="9">
        <f t="shared" si="16"/>
        <v>0</v>
      </c>
      <c r="L140" s="13"/>
      <c r="M140" s="13"/>
    </row>
    <row r="141" spans="2:13" ht="54" x14ac:dyDescent="0.35">
      <c r="B141" s="9">
        <v>11</v>
      </c>
      <c r="C141" s="34" t="s">
        <v>177</v>
      </c>
      <c r="D141" s="9">
        <v>1</v>
      </c>
      <c r="E141" s="9">
        <f t="shared" si="12"/>
        <v>0.45</v>
      </c>
      <c r="F141" s="9">
        <v>0</v>
      </c>
      <c r="G141" s="9">
        <f t="shared" si="13"/>
        <v>0</v>
      </c>
      <c r="H141" s="9">
        <v>0</v>
      </c>
      <c r="I141" s="9">
        <f t="shared" si="14"/>
        <v>0</v>
      </c>
      <c r="J141" s="9">
        <f t="shared" si="15"/>
        <v>0</v>
      </c>
      <c r="K141" s="9">
        <f t="shared" si="16"/>
        <v>0</v>
      </c>
      <c r="L141" s="13"/>
      <c r="M141" s="13"/>
    </row>
    <row r="142" spans="2:13" ht="18" x14ac:dyDescent="0.35">
      <c r="B142" s="9">
        <v>12</v>
      </c>
      <c r="C142" s="34" t="s">
        <v>183</v>
      </c>
      <c r="D142" s="9">
        <v>1</v>
      </c>
      <c r="E142" s="9">
        <f t="shared" si="12"/>
        <v>0.45</v>
      </c>
      <c r="F142" s="9">
        <v>0</v>
      </c>
      <c r="G142" s="9">
        <f t="shared" si="13"/>
        <v>0</v>
      </c>
      <c r="H142" s="9">
        <v>0</v>
      </c>
      <c r="I142" s="9">
        <f t="shared" si="14"/>
        <v>0</v>
      </c>
      <c r="J142" s="9">
        <f t="shared" si="15"/>
        <v>0</v>
      </c>
      <c r="K142" s="9">
        <f t="shared" si="16"/>
        <v>0</v>
      </c>
      <c r="L142" s="13"/>
      <c r="M142" s="13"/>
    </row>
    <row r="143" spans="2:13" ht="36" x14ac:dyDescent="0.35">
      <c r="B143" s="9">
        <v>13</v>
      </c>
      <c r="C143" s="34" t="s">
        <v>178</v>
      </c>
      <c r="D143" s="9">
        <v>1</v>
      </c>
      <c r="E143" s="9">
        <f t="shared" si="12"/>
        <v>0.45</v>
      </c>
      <c r="F143" s="9">
        <v>0</v>
      </c>
      <c r="G143" s="9">
        <f t="shared" si="13"/>
        <v>0</v>
      </c>
      <c r="H143" s="9">
        <v>0</v>
      </c>
      <c r="I143" s="9">
        <f t="shared" si="14"/>
        <v>0</v>
      </c>
      <c r="J143" s="9">
        <f t="shared" si="15"/>
        <v>0</v>
      </c>
      <c r="K143" s="9">
        <f t="shared" si="16"/>
        <v>0</v>
      </c>
      <c r="L143" s="13"/>
      <c r="M143" s="13"/>
    </row>
    <row r="144" spans="2:13" ht="18" x14ac:dyDescent="0.35">
      <c r="B144" s="9">
        <v>14</v>
      </c>
      <c r="C144" s="34" t="s">
        <v>23</v>
      </c>
      <c r="D144" s="9">
        <v>9</v>
      </c>
      <c r="E144" s="9">
        <f t="shared" si="12"/>
        <v>4.05</v>
      </c>
      <c r="F144" s="9">
        <v>1</v>
      </c>
      <c r="G144" s="9">
        <f t="shared" si="13"/>
        <v>0.45</v>
      </c>
      <c r="H144" s="9">
        <v>0</v>
      </c>
      <c r="I144" s="9">
        <f t="shared" si="14"/>
        <v>0</v>
      </c>
      <c r="J144" s="9">
        <f t="shared" si="15"/>
        <v>-1</v>
      </c>
      <c r="K144" s="9">
        <f t="shared" si="16"/>
        <v>-0.45</v>
      </c>
      <c r="L144" s="13"/>
      <c r="M144" s="13"/>
    </row>
    <row r="145" spans="2:13" ht="18" x14ac:dyDescent="0.35">
      <c r="B145" s="9"/>
      <c r="C145" s="20" t="s">
        <v>133</v>
      </c>
      <c r="D145" s="9">
        <f>SUM(D131:D144)</f>
        <v>45</v>
      </c>
      <c r="E145" s="9"/>
      <c r="F145" s="9"/>
      <c r="G145" s="9"/>
      <c r="H145" s="9"/>
      <c r="I145" s="9"/>
      <c r="J145" s="9"/>
      <c r="K145" s="9"/>
      <c r="L145" s="13"/>
      <c r="M145" s="13"/>
    </row>
    <row r="146" spans="2:13" ht="34.799999999999997" x14ac:dyDescent="0.3">
      <c r="B146" s="13"/>
      <c r="C146" s="7" t="s">
        <v>146</v>
      </c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2:13" ht="36" x14ac:dyDescent="0.35">
      <c r="B147" s="9">
        <v>1</v>
      </c>
      <c r="C147" s="25" t="s">
        <v>135</v>
      </c>
      <c r="D147" s="9">
        <v>15</v>
      </c>
      <c r="E147" s="9">
        <f>D147*179/100</f>
        <v>26.85</v>
      </c>
      <c r="F147" s="9">
        <v>2</v>
      </c>
      <c r="G147" s="9">
        <f>F147*179/100</f>
        <v>3.58</v>
      </c>
      <c r="H147" s="9">
        <v>1</v>
      </c>
      <c r="I147" s="9">
        <f>H147*179/100</f>
        <v>1.79</v>
      </c>
      <c r="J147" s="9">
        <f>H147-F147</f>
        <v>-1</v>
      </c>
      <c r="K147" s="9">
        <f>I147-G147</f>
        <v>-1.79</v>
      </c>
      <c r="L147" s="22"/>
      <c r="M147" s="22"/>
    </row>
    <row r="148" spans="2:13" ht="90" x14ac:dyDescent="0.35">
      <c r="B148" s="14">
        <v>2</v>
      </c>
      <c r="C148" s="16" t="s">
        <v>136</v>
      </c>
      <c r="D148" s="14">
        <v>12</v>
      </c>
      <c r="E148" s="9">
        <f t="shared" ref="E148:E158" si="17">D148*179/100</f>
        <v>21.48</v>
      </c>
      <c r="F148" s="14">
        <v>0</v>
      </c>
      <c r="G148" s="9">
        <f t="shared" ref="G148:G158" si="18">F148*179/100</f>
        <v>0</v>
      </c>
      <c r="H148" s="14">
        <v>0</v>
      </c>
      <c r="I148" s="9">
        <f t="shared" ref="I148:I158" si="19">H148*179/100</f>
        <v>0</v>
      </c>
      <c r="J148" s="9">
        <f t="shared" ref="J148:J158" si="20">H148-F148</f>
        <v>0</v>
      </c>
      <c r="K148" s="9">
        <f t="shared" ref="K148:K158" si="21">I148-G148</f>
        <v>0</v>
      </c>
      <c r="L148" s="10"/>
      <c r="M148" s="10"/>
    </row>
    <row r="149" spans="2:13" ht="36" x14ac:dyDescent="0.35">
      <c r="B149" s="9">
        <v>3</v>
      </c>
      <c r="C149" s="17" t="s">
        <v>137</v>
      </c>
      <c r="D149" s="9">
        <v>28</v>
      </c>
      <c r="E149" s="9">
        <f t="shared" si="17"/>
        <v>50.12</v>
      </c>
      <c r="F149" s="9">
        <v>5</v>
      </c>
      <c r="G149" s="9">
        <f t="shared" si="18"/>
        <v>8.9499999999999993</v>
      </c>
      <c r="H149" s="9">
        <v>0</v>
      </c>
      <c r="I149" s="9">
        <f t="shared" si="19"/>
        <v>0</v>
      </c>
      <c r="J149" s="9">
        <f t="shared" si="20"/>
        <v>-5</v>
      </c>
      <c r="K149" s="9">
        <f t="shared" si="21"/>
        <v>-8.9499999999999993</v>
      </c>
      <c r="L149" s="22"/>
      <c r="M149" s="22"/>
    </row>
    <row r="150" spans="2:13" ht="18" x14ac:dyDescent="0.35">
      <c r="B150" s="14">
        <v>4</v>
      </c>
      <c r="C150" s="16" t="s">
        <v>138</v>
      </c>
      <c r="D150" s="14">
        <v>71</v>
      </c>
      <c r="E150" s="9">
        <f t="shared" si="17"/>
        <v>127.09</v>
      </c>
      <c r="F150" s="14">
        <v>3</v>
      </c>
      <c r="G150" s="9">
        <f t="shared" si="18"/>
        <v>5.37</v>
      </c>
      <c r="H150" s="14">
        <v>0</v>
      </c>
      <c r="I150" s="9">
        <f t="shared" si="19"/>
        <v>0</v>
      </c>
      <c r="J150" s="9">
        <f t="shared" si="20"/>
        <v>-3</v>
      </c>
      <c r="K150" s="9">
        <f t="shared" si="21"/>
        <v>-5.37</v>
      </c>
      <c r="L150" s="10"/>
      <c r="M150" s="10"/>
    </row>
    <row r="151" spans="2:13" ht="18" x14ac:dyDescent="0.35">
      <c r="B151" s="9">
        <v>5</v>
      </c>
      <c r="C151" s="16" t="s">
        <v>139</v>
      </c>
      <c r="D151" s="9">
        <v>3</v>
      </c>
      <c r="E151" s="9">
        <f t="shared" si="17"/>
        <v>5.37</v>
      </c>
      <c r="F151" s="9">
        <v>0</v>
      </c>
      <c r="G151" s="9">
        <f t="shared" si="18"/>
        <v>0</v>
      </c>
      <c r="H151" s="9">
        <v>0</v>
      </c>
      <c r="I151" s="9">
        <f t="shared" si="19"/>
        <v>0</v>
      </c>
      <c r="J151" s="9">
        <f t="shared" si="20"/>
        <v>0</v>
      </c>
      <c r="K151" s="9">
        <f t="shared" si="21"/>
        <v>0</v>
      </c>
      <c r="L151" s="22"/>
      <c r="M151" s="22"/>
    </row>
    <row r="152" spans="2:13" ht="54" x14ac:dyDescent="0.35">
      <c r="B152" s="14">
        <v>6</v>
      </c>
      <c r="C152" s="16" t="s">
        <v>140</v>
      </c>
      <c r="D152" s="14">
        <v>3</v>
      </c>
      <c r="E152" s="9">
        <f t="shared" si="17"/>
        <v>5.37</v>
      </c>
      <c r="F152" s="14">
        <v>0</v>
      </c>
      <c r="G152" s="9">
        <f t="shared" si="18"/>
        <v>0</v>
      </c>
      <c r="H152" s="14">
        <v>0</v>
      </c>
      <c r="I152" s="9">
        <f t="shared" si="19"/>
        <v>0</v>
      </c>
      <c r="J152" s="9">
        <f t="shared" si="20"/>
        <v>0</v>
      </c>
      <c r="K152" s="9">
        <f t="shared" si="21"/>
        <v>0</v>
      </c>
      <c r="L152" s="10"/>
      <c r="M152" s="10"/>
    </row>
    <row r="153" spans="2:13" ht="54" x14ac:dyDescent="0.35">
      <c r="B153" s="9">
        <v>7</v>
      </c>
      <c r="C153" s="25" t="s">
        <v>141</v>
      </c>
      <c r="D153" s="9">
        <v>26</v>
      </c>
      <c r="E153" s="9">
        <f t="shared" si="17"/>
        <v>46.54</v>
      </c>
      <c r="F153" s="9">
        <v>0</v>
      </c>
      <c r="G153" s="9">
        <f t="shared" si="18"/>
        <v>0</v>
      </c>
      <c r="H153" s="9">
        <v>0</v>
      </c>
      <c r="I153" s="9">
        <f t="shared" si="19"/>
        <v>0</v>
      </c>
      <c r="J153" s="9">
        <f t="shared" si="20"/>
        <v>0</v>
      </c>
      <c r="K153" s="9">
        <f t="shared" si="21"/>
        <v>0</v>
      </c>
      <c r="L153" s="22"/>
      <c r="M153" s="22"/>
    </row>
    <row r="154" spans="2:13" ht="36" x14ac:dyDescent="0.35">
      <c r="B154" s="14">
        <v>8</v>
      </c>
      <c r="C154" s="16" t="s">
        <v>142</v>
      </c>
      <c r="D154" s="14">
        <v>6</v>
      </c>
      <c r="E154" s="9">
        <f t="shared" si="17"/>
        <v>10.74</v>
      </c>
      <c r="F154" s="14">
        <v>0</v>
      </c>
      <c r="G154" s="9">
        <f t="shared" si="18"/>
        <v>0</v>
      </c>
      <c r="H154" s="14">
        <v>1</v>
      </c>
      <c r="I154" s="9">
        <f t="shared" si="19"/>
        <v>1.79</v>
      </c>
      <c r="J154" s="9">
        <f t="shared" si="20"/>
        <v>1</v>
      </c>
      <c r="K154" s="9">
        <f t="shared" si="21"/>
        <v>1.79</v>
      </c>
      <c r="L154" s="10"/>
      <c r="M154" s="10"/>
    </row>
    <row r="155" spans="2:13" ht="18" x14ac:dyDescent="0.35">
      <c r="B155" s="9">
        <v>9</v>
      </c>
      <c r="C155" s="22" t="s">
        <v>92</v>
      </c>
      <c r="D155" s="9">
        <v>4</v>
      </c>
      <c r="E155" s="9">
        <f t="shared" si="17"/>
        <v>7.16</v>
      </c>
      <c r="F155" s="9">
        <v>0</v>
      </c>
      <c r="G155" s="9">
        <f t="shared" si="18"/>
        <v>0</v>
      </c>
      <c r="H155" s="9">
        <v>0</v>
      </c>
      <c r="I155" s="9">
        <f t="shared" si="19"/>
        <v>0</v>
      </c>
      <c r="J155" s="9">
        <f t="shared" si="20"/>
        <v>0</v>
      </c>
      <c r="K155" s="9">
        <f t="shared" si="21"/>
        <v>0</v>
      </c>
      <c r="L155" s="22"/>
      <c r="M155" s="22"/>
    </row>
    <row r="156" spans="2:13" ht="54" x14ac:dyDescent="0.35">
      <c r="B156" s="11">
        <v>10</v>
      </c>
      <c r="C156" s="23" t="s">
        <v>143</v>
      </c>
      <c r="D156" s="9">
        <v>3</v>
      </c>
      <c r="E156" s="9">
        <f t="shared" si="17"/>
        <v>5.37</v>
      </c>
      <c r="F156" s="9">
        <v>0</v>
      </c>
      <c r="G156" s="9">
        <f t="shared" si="18"/>
        <v>0</v>
      </c>
      <c r="H156" s="9">
        <v>0</v>
      </c>
      <c r="I156" s="9">
        <f t="shared" si="19"/>
        <v>0</v>
      </c>
      <c r="J156" s="9">
        <f t="shared" si="20"/>
        <v>0</v>
      </c>
      <c r="K156" s="9">
        <f t="shared" si="21"/>
        <v>0</v>
      </c>
      <c r="L156" s="22"/>
      <c r="M156" s="22"/>
    </row>
    <row r="157" spans="2:13" ht="18" x14ac:dyDescent="0.35">
      <c r="B157" s="9">
        <v>11</v>
      </c>
      <c r="C157" s="25" t="s">
        <v>144</v>
      </c>
      <c r="D157" s="9">
        <v>3</v>
      </c>
      <c r="E157" s="9">
        <f t="shared" si="17"/>
        <v>5.37</v>
      </c>
      <c r="F157" s="9">
        <v>0</v>
      </c>
      <c r="G157" s="9">
        <f t="shared" si="18"/>
        <v>0</v>
      </c>
      <c r="H157" s="9">
        <v>0</v>
      </c>
      <c r="I157" s="9">
        <f t="shared" si="19"/>
        <v>0</v>
      </c>
      <c r="J157" s="9">
        <f t="shared" si="20"/>
        <v>0</v>
      </c>
      <c r="K157" s="9">
        <f t="shared" si="21"/>
        <v>0</v>
      </c>
      <c r="L157" s="22"/>
      <c r="M157" s="22"/>
    </row>
    <row r="158" spans="2:13" ht="36" x14ac:dyDescent="0.35">
      <c r="B158" s="14">
        <v>12</v>
      </c>
      <c r="C158" s="16" t="s">
        <v>145</v>
      </c>
      <c r="D158" s="14">
        <v>5</v>
      </c>
      <c r="E158" s="9">
        <f t="shared" si="17"/>
        <v>8.9499999999999993</v>
      </c>
      <c r="F158" s="14">
        <v>0</v>
      </c>
      <c r="G158" s="9">
        <f t="shared" si="18"/>
        <v>0</v>
      </c>
      <c r="H158" s="14">
        <v>0</v>
      </c>
      <c r="I158" s="9">
        <f t="shared" si="19"/>
        <v>0</v>
      </c>
      <c r="J158" s="9">
        <f t="shared" si="20"/>
        <v>0</v>
      </c>
      <c r="K158" s="9">
        <f t="shared" si="21"/>
        <v>0</v>
      </c>
      <c r="L158" s="10"/>
      <c r="M158" s="10"/>
    </row>
    <row r="159" spans="2:13" ht="18" x14ac:dyDescent="0.35">
      <c r="B159" s="22"/>
      <c r="C159" s="20" t="s">
        <v>132</v>
      </c>
      <c r="D159" s="9">
        <f>D147+D148+D149+D150+D151+D152+D153+D154+D155+D156+D157+D158</f>
        <v>179</v>
      </c>
      <c r="E159" s="22"/>
      <c r="F159" s="22"/>
      <c r="G159" s="22"/>
      <c r="H159" s="22"/>
      <c r="I159" s="22"/>
      <c r="J159" s="9"/>
      <c r="K159" s="9"/>
      <c r="L159" s="22"/>
      <c r="M159" s="22"/>
    </row>
    <row r="160" spans="2:13" ht="34.799999999999997" x14ac:dyDescent="0.35">
      <c r="B160" s="13"/>
      <c r="C160" s="7" t="s">
        <v>147</v>
      </c>
      <c r="D160" s="13"/>
      <c r="E160" s="13"/>
      <c r="F160" s="13"/>
      <c r="G160" s="13"/>
      <c r="H160" s="13"/>
      <c r="I160" s="13"/>
      <c r="J160" s="9"/>
      <c r="K160" s="9"/>
      <c r="L160" s="13"/>
      <c r="M160" s="13"/>
    </row>
    <row r="161" spans="2:13" ht="36" x14ac:dyDescent="0.35">
      <c r="B161" s="13">
        <v>1</v>
      </c>
      <c r="C161" s="18" t="s">
        <v>149</v>
      </c>
      <c r="D161" s="13">
        <v>1</v>
      </c>
      <c r="E161" s="21">
        <f>D161*24/100</f>
        <v>0.24</v>
      </c>
      <c r="F161" s="13">
        <v>0</v>
      </c>
      <c r="G161" s="13">
        <f>F161*24/100</f>
        <v>0</v>
      </c>
      <c r="H161" s="13">
        <v>0</v>
      </c>
      <c r="I161" s="13">
        <f>H161*24/100</f>
        <v>0</v>
      </c>
      <c r="J161" s="9">
        <f t="shared" ref="J161:J202" si="22">H161-F161</f>
        <v>0</v>
      </c>
      <c r="K161" s="9">
        <f t="shared" ref="K161:K202" si="23">I161-G161</f>
        <v>0</v>
      </c>
      <c r="L161" s="13"/>
      <c r="M161" s="13"/>
    </row>
    <row r="162" spans="2:13" ht="18" x14ac:dyDescent="0.35">
      <c r="B162" s="13">
        <v>2</v>
      </c>
      <c r="C162" s="18" t="s">
        <v>150</v>
      </c>
      <c r="D162" s="13">
        <v>2</v>
      </c>
      <c r="E162" s="21">
        <f t="shared" ref="E162:E173" si="24">D162*24/100</f>
        <v>0.48</v>
      </c>
      <c r="F162" s="13">
        <v>0</v>
      </c>
      <c r="G162" s="13">
        <f t="shared" ref="G162:G173" si="25">F162*24/100</f>
        <v>0</v>
      </c>
      <c r="H162" s="13">
        <v>0</v>
      </c>
      <c r="I162" s="13">
        <f t="shared" ref="I162:I173" si="26">H162*24/100</f>
        <v>0</v>
      </c>
      <c r="J162" s="9">
        <f t="shared" si="22"/>
        <v>0</v>
      </c>
      <c r="K162" s="9">
        <f t="shared" si="23"/>
        <v>0</v>
      </c>
      <c r="L162" s="13"/>
      <c r="M162" s="13"/>
    </row>
    <row r="163" spans="2:13" ht="36" x14ac:dyDescent="0.35">
      <c r="B163" s="13">
        <v>3</v>
      </c>
      <c r="C163" s="18" t="s">
        <v>58</v>
      </c>
      <c r="D163" s="13">
        <v>1</v>
      </c>
      <c r="E163" s="21">
        <f t="shared" si="24"/>
        <v>0.24</v>
      </c>
      <c r="F163" s="13">
        <v>0</v>
      </c>
      <c r="G163" s="13">
        <f t="shared" si="25"/>
        <v>0</v>
      </c>
      <c r="H163" s="13">
        <v>0</v>
      </c>
      <c r="I163" s="13">
        <f t="shared" si="26"/>
        <v>0</v>
      </c>
      <c r="J163" s="9">
        <f t="shared" si="22"/>
        <v>0</v>
      </c>
      <c r="K163" s="9">
        <f t="shared" si="23"/>
        <v>0</v>
      </c>
      <c r="L163" s="13"/>
      <c r="M163" s="13"/>
    </row>
    <row r="164" spans="2:13" ht="109.2" x14ac:dyDescent="0.35">
      <c r="B164" s="13">
        <v>4</v>
      </c>
      <c r="C164" s="18" t="s">
        <v>91</v>
      </c>
      <c r="D164" s="13">
        <v>1</v>
      </c>
      <c r="E164" s="21">
        <f t="shared" si="24"/>
        <v>0.24</v>
      </c>
      <c r="F164" s="13">
        <v>0</v>
      </c>
      <c r="G164" s="13">
        <f t="shared" si="25"/>
        <v>0</v>
      </c>
      <c r="H164" s="13">
        <v>1</v>
      </c>
      <c r="I164" s="13">
        <f t="shared" si="26"/>
        <v>0.24</v>
      </c>
      <c r="J164" s="9">
        <f t="shared" si="22"/>
        <v>1</v>
      </c>
      <c r="K164" s="9">
        <f t="shared" si="23"/>
        <v>0.24</v>
      </c>
      <c r="L164" s="90" t="s">
        <v>259</v>
      </c>
      <c r="M164" s="90" t="s">
        <v>148</v>
      </c>
    </row>
    <row r="165" spans="2:13" ht="54" x14ac:dyDescent="0.35">
      <c r="B165" s="13">
        <v>5</v>
      </c>
      <c r="C165" s="18" t="s">
        <v>151</v>
      </c>
      <c r="D165" s="13">
        <v>4</v>
      </c>
      <c r="E165" s="21">
        <f t="shared" si="24"/>
        <v>0.96</v>
      </c>
      <c r="F165" s="13">
        <v>0</v>
      </c>
      <c r="G165" s="13">
        <f t="shared" si="25"/>
        <v>0</v>
      </c>
      <c r="H165" s="13">
        <v>0</v>
      </c>
      <c r="I165" s="13">
        <f t="shared" si="26"/>
        <v>0</v>
      </c>
      <c r="J165" s="9">
        <f t="shared" si="22"/>
        <v>0</v>
      </c>
      <c r="K165" s="9">
        <f t="shared" si="23"/>
        <v>0</v>
      </c>
      <c r="L165" s="13"/>
      <c r="M165" s="13"/>
    </row>
    <row r="166" spans="2:13" ht="36" x14ac:dyDescent="0.35">
      <c r="B166" s="13">
        <v>6</v>
      </c>
      <c r="C166" s="18" t="s">
        <v>152</v>
      </c>
      <c r="D166" s="13">
        <v>6</v>
      </c>
      <c r="E166" s="21">
        <f t="shared" si="24"/>
        <v>1.44</v>
      </c>
      <c r="F166" s="13">
        <v>0</v>
      </c>
      <c r="G166" s="13">
        <f t="shared" si="25"/>
        <v>0</v>
      </c>
      <c r="H166" s="13">
        <v>0</v>
      </c>
      <c r="I166" s="13">
        <f t="shared" si="26"/>
        <v>0</v>
      </c>
      <c r="J166" s="9">
        <f t="shared" si="22"/>
        <v>0</v>
      </c>
      <c r="K166" s="9">
        <f t="shared" si="23"/>
        <v>0</v>
      </c>
      <c r="L166" s="13"/>
      <c r="M166" s="13"/>
    </row>
    <row r="167" spans="2:13" ht="54" x14ac:dyDescent="0.35">
      <c r="B167" s="13">
        <v>7</v>
      </c>
      <c r="C167" s="18" t="s">
        <v>153</v>
      </c>
      <c r="D167" s="13">
        <v>2</v>
      </c>
      <c r="E167" s="21">
        <f t="shared" si="24"/>
        <v>0.48</v>
      </c>
      <c r="F167" s="13">
        <v>0</v>
      </c>
      <c r="G167" s="13">
        <f t="shared" si="25"/>
        <v>0</v>
      </c>
      <c r="H167" s="13">
        <v>0</v>
      </c>
      <c r="I167" s="13">
        <f t="shared" si="26"/>
        <v>0</v>
      </c>
      <c r="J167" s="9">
        <f t="shared" si="22"/>
        <v>0</v>
      </c>
      <c r="K167" s="9">
        <f t="shared" si="23"/>
        <v>0</v>
      </c>
      <c r="L167" s="13"/>
      <c r="M167" s="13"/>
    </row>
    <row r="168" spans="2:13" ht="18" x14ac:dyDescent="0.35">
      <c r="B168" s="13">
        <v>8</v>
      </c>
      <c r="C168" s="18" t="s">
        <v>154</v>
      </c>
      <c r="D168" s="13">
        <v>1</v>
      </c>
      <c r="E168" s="21">
        <f t="shared" si="24"/>
        <v>0.24</v>
      </c>
      <c r="F168" s="13">
        <v>0</v>
      </c>
      <c r="G168" s="13">
        <f t="shared" si="25"/>
        <v>0</v>
      </c>
      <c r="H168" s="13">
        <v>0</v>
      </c>
      <c r="I168" s="13">
        <f t="shared" si="26"/>
        <v>0</v>
      </c>
      <c r="J168" s="9">
        <f t="shared" si="22"/>
        <v>0</v>
      </c>
      <c r="K168" s="9">
        <f t="shared" si="23"/>
        <v>0</v>
      </c>
      <c r="L168" s="13"/>
      <c r="M168" s="13"/>
    </row>
    <row r="169" spans="2:13" ht="18" x14ac:dyDescent="0.35">
      <c r="B169" s="13">
        <v>9</v>
      </c>
      <c r="C169" s="18" t="s">
        <v>155</v>
      </c>
      <c r="D169" s="13">
        <v>1</v>
      </c>
      <c r="E169" s="21">
        <f t="shared" si="24"/>
        <v>0.24</v>
      </c>
      <c r="F169" s="13">
        <v>0</v>
      </c>
      <c r="G169" s="13">
        <f t="shared" si="25"/>
        <v>0</v>
      </c>
      <c r="H169" s="13">
        <v>0</v>
      </c>
      <c r="I169" s="13">
        <f t="shared" si="26"/>
        <v>0</v>
      </c>
      <c r="J169" s="9">
        <f t="shared" si="22"/>
        <v>0</v>
      </c>
      <c r="K169" s="9">
        <f t="shared" si="23"/>
        <v>0</v>
      </c>
      <c r="L169" s="13"/>
      <c r="M169" s="13"/>
    </row>
    <row r="170" spans="2:13" ht="90" x14ac:dyDescent="0.35">
      <c r="B170" s="13">
        <v>10</v>
      </c>
      <c r="C170" s="18" t="s">
        <v>156</v>
      </c>
      <c r="D170" s="13">
        <v>1</v>
      </c>
      <c r="E170" s="21">
        <f t="shared" si="24"/>
        <v>0.24</v>
      </c>
      <c r="F170" s="13">
        <v>0</v>
      </c>
      <c r="G170" s="13">
        <f t="shared" si="25"/>
        <v>0</v>
      </c>
      <c r="H170" s="13">
        <v>0</v>
      </c>
      <c r="I170" s="13">
        <f t="shared" si="26"/>
        <v>0</v>
      </c>
      <c r="J170" s="9">
        <f t="shared" si="22"/>
        <v>0</v>
      </c>
      <c r="K170" s="9">
        <f t="shared" si="23"/>
        <v>0</v>
      </c>
      <c r="L170" s="13"/>
      <c r="M170" s="13"/>
    </row>
    <row r="171" spans="2:13" ht="52.8" x14ac:dyDescent="0.35">
      <c r="B171" s="13">
        <v>11</v>
      </c>
      <c r="C171" s="19" t="s">
        <v>157</v>
      </c>
      <c r="D171" s="13">
        <v>2</v>
      </c>
      <c r="E171" s="21">
        <f t="shared" si="24"/>
        <v>0.48</v>
      </c>
      <c r="F171" s="13">
        <v>0</v>
      </c>
      <c r="G171" s="13">
        <f t="shared" si="25"/>
        <v>0</v>
      </c>
      <c r="H171" s="13">
        <v>0</v>
      </c>
      <c r="I171" s="13">
        <f t="shared" si="26"/>
        <v>0</v>
      </c>
      <c r="J171" s="9">
        <f t="shared" si="22"/>
        <v>0</v>
      </c>
      <c r="K171" s="9">
        <f t="shared" si="23"/>
        <v>0</v>
      </c>
      <c r="L171" s="13"/>
      <c r="M171" s="13"/>
    </row>
    <row r="172" spans="2:13" ht="18" x14ac:dyDescent="0.35">
      <c r="B172" s="13">
        <v>12</v>
      </c>
      <c r="C172" s="19" t="s">
        <v>74</v>
      </c>
      <c r="D172" s="13">
        <v>1</v>
      </c>
      <c r="E172" s="21">
        <f t="shared" si="24"/>
        <v>0.24</v>
      </c>
      <c r="F172" s="13">
        <v>0</v>
      </c>
      <c r="G172" s="13">
        <f t="shared" si="25"/>
        <v>0</v>
      </c>
      <c r="H172" s="13">
        <v>0</v>
      </c>
      <c r="I172" s="13">
        <f t="shared" si="26"/>
        <v>0</v>
      </c>
      <c r="J172" s="9">
        <f t="shared" si="22"/>
        <v>0</v>
      </c>
      <c r="K172" s="9">
        <f t="shared" si="23"/>
        <v>0</v>
      </c>
      <c r="L172" s="13"/>
      <c r="M172" s="13"/>
    </row>
    <row r="173" spans="2:13" ht="52.8" x14ac:dyDescent="0.35">
      <c r="B173" s="13">
        <v>13</v>
      </c>
      <c r="C173" s="27" t="s">
        <v>158</v>
      </c>
      <c r="D173" s="13">
        <v>1</v>
      </c>
      <c r="E173" s="21">
        <f t="shared" si="24"/>
        <v>0.24</v>
      </c>
      <c r="F173" s="13">
        <v>0</v>
      </c>
      <c r="G173" s="13">
        <f t="shared" si="25"/>
        <v>0</v>
      </c>
      <c r="H173" s="13">
        <v>0</v>
      </c>
      <c r="I173" s="13">
        <f t="shared" si="26"/>
        <v>0</v>
      </c>
      <c r="J173" s="9">
        <f t="shared" si="22"/>
        <v>0</v>
      </c>
      <c r="K173" s="9">
        <f t="shared" si="23"/>
        <v>0</v>
      </c>
      <c r="L173" s="13"/>
      <c r="M173" s="13"/>
    </row>
    <row r="174" spans="2:13" ht="18" x14ac:dyDescent="0.35">
      <c r="B174" s="13"/>
      <c r="C174" s="8" t="s">
        <v>133</v>
      </c>
      <c r="D174" s="13">
        <f>SUM(D161:D173)</f>
        <v>24</v>
      </c>
      <c r="E174" s="21"/>
      <c r="F174" s="13"/>
      <c r="G174" s="13"/>
      <c r="H174" s="13"/>
      <c r="I174" s="13"/>
      <c r="J174" s="9"/>
      <c r="K174" s="9"/>
      <c r="L174" s="13"/>
      <c r="M174" s="13"/>
    </row>
    <row r="175" spans="2:13" ht="34.799999999999997" x14ac:dyDescent="0.35">
      <c r="B175" s="13"/>
      <c r="C175" s="8" t="s">
        <v>162</v>
      </c>
      <c r="D175" s="13"/>
      <c r="E175" s="21">
        <f t="shared" ref="E175:E221" si="27">D175*24/100</f>
        <v>0</v>
      </c>
      <c r="F175" s="13">
        <v>0</v>
      </c>
      <c r="G175" s="13">
        <v>0</v>
      </c>
      <c r="H175" s="13">
        <v>0</v>
      </c>
      <c r="I175" s="13">
        <v>0</v>
      </c>
      <c r="J175" s="9">
        <f t="shared" si="22"/>
        <v>0</v>
      </c>
      <c r="K175" s="9">
        <f t="shared" si="23"/>
        <v>0</v>
      </c>
      <c r="L175" s="13"/>
      <c r="M175" s="13"/>
    </row>
    <row r="176" spans="2:13" ht="36" x14ac:dyDescent="0.35">
      <c r="B176" s="13">
        <v>1</v>
      </c>
      <c r="C176" s="28" t="s">
        <v>159</v>
      </c>
      <c r="D176" s="13">
        <v>41</v>
      </c>
      <c r="E176" s="21">
        <f>D176*67/100</f>
        <v>27.47</v>
      </c>
      <c r="F176" s="13">
        <v>3</v>
      </c>
      <c r="G176" s="13">
        <f>F176*67/100</f>
        <v>2.0099999999999998</v>
      </c>
      <c r="H176" s="13">
        <v>0</v>
      </c>
      <c r="I176" s="13">
        <v>0</v>
      </c>
      <c r="J176" s="9">
        <f t="shared" si="22"/>
        <v>-3</v>
      </c>
      <c r="K176" s="9">
        <f t="shared" si="23"/>
        <v>-2.0099999999999998</v>
      </c>
      <c r="L176" s="13"/>
      <c r="M176" s="13"/>
    </row>
    <row r="177" spans="2:13" ht="36" customHeight="1" x14ac:dyDescent="0.35">
      <c r="B177" s="13">
        <v>2</v>
      </c>
      <c r="C177" s="12" t="s">
        <v>160</v>
      </c>
      <c r="D177" s="13">
        <v>8</v>
      </c>
      <c r="E177" s="21">
        <f t="shared" ref="E177:E178" si="28">D177*67/100</f>
        <v>5.36</v>
      </c>
      <c r="F177" s="13">
        <v>2</v>
      </c>
      <c r="G177" s="13">
        <f t="shared" ref="G177:G178" si="29">F177*67/100</f>
        <v>1.34</v>
      </c>
      <c r="H177" s="13">
        <v>0</v>
      </c>
      <c r="I177" s="13">
        <v>0</v>
      </c>
      <c r="J177" s="9">
        <f t="shared" si="22"/>
        <v>-2</v>
      </c>
      <c r="K177" s="9">
        <f t="shared" si="23"/>
        <v>-1.34</v>
      </c>
      <c r="L177" s="13"/>
      <c r="M177" s="13"/>
    </row>
    <row r="178" spans="2:13" ht="27" customHeight="1" x14ac:dyDescent="0.35">
      <c r="B178" s="13">
        <v>3</v>
      </c>
      <c r="C178" s="29" t="s">
        <v>161</v>
      </c>
      <c r="D178" s="13">
        <v>18</v>
      </c>
      <c r="E178" s="21">
        <f t="shared" si="28"/>
        <v>12.06</v>
      </c>
      <c r="F178" s="13">
        <v>0</v>
      </c>
      <c r="G178" s="13">
        <f t="shared" si="29"/>
        <v>0</v>
      </c>
      <c r="H178" s="13">
        <v>0</v>
      </c>
      <c r="I178" s="13">
        <v>0</v>
      </c>
      <c r="J178" s="9">
        <f t="shared" si="22"/>
        <v>0</v>
      </c>
      <c r="K178" s="9">
        <f t="shared" si="23"/>
        <v>0</v>
      </c>
      <c r="L178" s="13"/>
      <c r="M178" s="13"/>
    </row>
    <row r="179" spans="2:13" ht="18" x14ac:dyDescent="0.35">
      <c r="B179" s="13"/>
      <c r="C179" s="8" t="s">
        <v>132</v>
      </c>
      <c r="D179" s="13">
        <f>SUM(D176:D178)</f>
        <v>67</v>
      </c>
      <c r="E179" s="21"/>
      <c r="F179" s="13">
        <v>0</v>
      </c>
      <c r="G179" s="13">
        <v>0</v>
      </c>
      <c r="H179" s="13">
        <v>0</v>
      </c>
      <c r="I179" s="13">
        <v>0</v>
      </c>
      <c r="J179" s="9">
        <f t="shared" si="22"/>
        <v>0</v>
      </c>
      <c r="K179" s="9">
        <f t="shared" si="23"/>
        <v>0</v>
      </c>
      <c r="L179" s="13"/>
      <c r="M179" s="13"/>
    </row>
    <row r="180" spans="2:13" ht="34.799999999999997" x14ac:dyDescent="0.35">
      <c r="B180" s="13"/>
      <c r="C180" s="8" t="s">
        <v>171</v>
      </c>
      <c r="D180" s="13"/>
      <c r="E180" s="21"/>
      <c r="F180" s="13"/>
      <c r="G180" s="13"/>
      <c r="H180" s="13"/>
      <c r="I180" s="13"/>
      <c r="J180" s="9"/>
      <c r="K180" s="9"/>
      <c r="L180" s="13"/>
      <c r="M180" s="13"/>
    </row>
    <row r="181" spans="2:13" ht="36" x14ac:dyDescent="0.35">
      <c r="B181" s="30">
        <v>1</v>
      </c>
      <c r="C181" s="31" t="s">
        <v>135</v>
      </c>
      <c r="D181" s="30">
        <v>22</v>
      </c>
      <c r="E181" s="30">
        <f>D181*46/100</f>
        <v>10.119999999999999</v>
      </c>
      <c r="F181" s="30">
        <v>2</v>
      </c>
      <c r="G181" s="30">
        <f>F181*46/100</f>
        <v>0.92</v>
      </c>
      <c r="H181" s="30">
        <v>1</v>
      </c>
      <c r="I181" s="30">
        <f>H181*46/100</f>
        <v>0.46</v>
      </c>
      <c r="J181" s="30">
        <f>H181-F181</f>
        <v>-1</v>
      </c>
      <c r="K181" s="30">
        <f>I181-G181</f>
        <v>-0.46</v>
      </c>
      <c r="L181" s="33"/>
      <c r="M181" s="13"/>
    </row>
    <row r="182" spans="2:13" ht="72" x14ac:dyDescent="0.35">
      <c r="B182" s="14">
        <v>2</v>
      </c>
      <c r="C182" s="16" t="s">
        <v>163</v>
      </c>
      <c r="D182" s="14">
        <v>3</v>
      </c>
      <c r="E182" s="30">
        <f>D182*46/100</f>
        <v>1.38</v>
      </c>
      <c r="F182" s="14">
        <v>0</v>
      </c>
      <c r="G182" s="30">
        <f>F182*46/100</f>
        <v>0</v>
      </c>
      <c r="H182" s="14">
        <v>0</v>
      </c>
      <c r="I182" s="30">
        <f t="shared" ref="I182:I191" si="30">H182*46/100</f>
        <v>0</v>
      </c>
      <c r="J182" s="30">
        <f t="shared" ref="J182:J193" si="31">H182-F182</f>
        <v>0</v>
      </c>
      <c r="K182" s="30">
        <f t="shared" ref="K182:K193" si="32">I182-G182</f>
        <v>0</v>
      </c>
      <c r="L182" s="10"/>
      <c r="M182" s="13"/>
    </row>
    <row r="183" spans="2:13" ht="36" x14ac:dyDescent="0.35">
      <c r="B183" s="30">
        <v>3</v>
      </c>
      <c r="C183" s="17" t="s">
        <v>137</v>
      </c>
      <c r="D183" s="30">
        <v>1</v>
      </c>
      <c r="E183" s="30">
        <f>D183*46/100</f>
        <v>0.46</v>
      </c>
      <c r="F183" s="30">
        <v>0</v>
      </c>
      <c r="G183" s="30">
        <f>F183*46/100</f>
        <v>0</v>
      </c>
      <c r="H183" s="30">
        <v>0</v>
      </c>
      <c r="I183" s="30">
        <f t="shared" si="30"/>
        <v>0</v>
      </c>
      <c r="J183" s="30">
        <f t="shared" si="31"/>
        <v>0</v>
      </c>
      <c r="K183" s="30">
        <f t="shared" si="32"/>
        <v>0</v>
      </c>
      <c r="L183" s="33"/>
      <c r="M183" s="13"/>
    </row>
    <row r="184" spans="2:13" ht="54" x14ac:dyDescent="0.35">
      <c r="B184" s="14">
        <v>4</v>
      </c>
      <c r="C184" s="16" t="s">
        <v>164</v>
      </c>
      <c r="D184" s="14">
        <v>1</v>
      </c>
      <c r="E184" s="30">
        <f>D184*46/100</f>
        <v>0.46</v>
      </c>
      <c r="F184" s="14">
        <v>0</v>
      </c>
      <c r="G184" s="30">
        <f>F184*46/100</f>
        <v>0</v>
      </c>
      <c r="H184" s="14">
        <v>0</v>
      </c>
      <c r="I184" s="30">
        <f t="shared" si="30"/>
        <v>0</v>
      </c>
      <c r="J184" s="30">
        <f t="shared" si="31"/>
        <v>0</v>
      </c>
      <c r="K184" s="30">
        <f t="shared" si="32"/>
        <v>0</v>
      </c>
      <c r="L184" s="10"/>
      <c r="M184" s="13"/>
    </row>
    <row r="185" spans="2:13" ht="18" x14ac:dyDescent="0.35">
      <c r="B185" s="30">
        <v>5</v>
      </c>
      <c r="C185" s="16" t="s">
        <v>14</v>
      </c>
      <c r="D185" s="30">
        <v>1</v>
      </c>
      <c r="E185" s="30">
        <f>D185*46/100</f>
        <v>0.46</v>
      </c>
      <c r="F185" s="30">
        <v>1</v>
      </c>
      <c r="G185" s="30">
        <f>F185*46/100</f>
        <v>0.46</v>
      </c>
      <c r="H185" s="30">
        <v>0</v>
      </c>
      <c r="I185" s="30">
        <f t="shared" si="30"/>
        <v>0</v>
      </c>
      <c r="J185" s="30">
        <f t="shared" si="31"/>
        <v>-1</v>
      </c>
      <c r="K185" s="30">
        <f t="shared" si="32"/>
        <v>-0.46</v>
      </c>
      <c r="L185" s="33"/>
      <c r="M185" s="13"/>
    </row>
    <row r="186" spans="2:13" ht="36" x14ac:dyDescent="0.35">
      <c r="B186" s="14">
        <v>6</v>
      </c>
      <c r="C186" s="16" t="s">
        <v>165</v>
      </c>
      <c r="D186" s="14">
        <v>5</v>
      </c>
      <c r="E186" s="30">
        <f t="shared" ref="E186:E187" si="33">D186*46/100</f>
        <v>2.2999999999999998</v>
      </c>
      <c r="F186" s="14"/>
      <c r="G186" s="30">
        <f t="shared" ref="G186:G192" si="34">F186*46/100</f>
        <v>0</v>
      </c>
      <c r="H186" s="14">
        <v>0</v>
      </c>
      <c r="I186" s="30">
        <f t="shared" si="30"/>
        <v>0</v>
      </c>
      <c r="J186" s="30">
        <f t="shared" si="31"/>
        <v>0</v>
      </c>
      <c r="K186" s="30">
        <f t="shared" si="32"/>
        <v>0</v>
      </c>
      <c r="L186" s="10"/>
      <c r="M186" s="13"/>
    </row>
    <row r="187" spans="2:13" ht="36" x14ac:dyDescent="0.35">
      <c r="B187" s="30">
        <v>7</v>
      </c>
      <c r="C187" s="32" t="s">
        <v>166</v>
      </c>
      <c r="D187" s="30">
        <v>3</v>
      </c>
      <c r="E187" s="30">
        <f t="shared" si="33"/>
        <v>1.38</v>
      </c>
      <c r="F187" s="30">
        <v>2</v>
      </c>
      <c r="G187" s="30">
        <f t="shared" si="34"/>
        <v>0.92</v>
      </c>
      <c r="H187" s="30">
        <v>1</v>
      </c>
      <c r="I187" s="30">
        <f t="shared" si="30"/>
        <v>0.46</v>
      </c>
      <c r="J187" s="30">
        <f t="shared" si="31"/>
        <v>-1</v>
      </c>
      <c r="K187" s="30">
        <f t="shared" si="32"/>
        <v>-0.46</v>
      </c>
      <c r="L187" s="33"/>
      <c r="M187" s="13"/>
    </row>
    <row r="188" spans="2:13" ht="18" x14ac:dyDescent="0.35">
      <c r="B188" s="14">
        <v>8</v>
      </c>
      <c r="C188" s="16" t="s">
        <v>167</v>
      </c>
      <c r="D188" s="14">
        <v>3</v>
      </c>
      <c r="E188" s="30">
        <f>D188*46/100</f>
        <v>1.38</v>
      </c>
      <c r="F188" s="14">
        <v>0</v>
      </c>
      <c r="G188" s="30">
        <f t="shared" si="34"/>
        <v>0</v>
      </c>
      <c r="H188" s="14">
        <v>0</v>
      </c>
      <c r="I188" s="30">
        <f t="shared" si="30"/>
        <v>0</v>
      </c>
      <c r="J188" s="30">
        <f t="shared" si="31"/>
        <v>0</v>
      </c>
      <c r="K188" s="30">
        <f t="shared" si="32"/>
        <v>0</v>
      </c>
      <c r="L188" s="10"/>
      <c r="M188" s="13"/>
    </row>
    <row r="189" spans="2:13" ht="36" x14ac:dyDescent="0.35">
      <c r="B189" s="30">
        <v>9</v>
      </c>
      <c r="C189" s="31" t="s">
        <v>126</v>
      </c>
      <c r="D189" s="30">
        <v>1</v>
      </c>
      <c r="E189" s="30">
        <f t="shared" ref="E189:E191" si="35">D189*46/100</f>
        <v>0.46</v>
      </c>
      <c r="F189" s="30">
        <v>0</v>
      </c>
      <c r="G189" s="30">
        <f t="shared" si="34"/>
        <v>0</v>
      </c>
      <c r="H189" s="30">
        <v>0</v>
      </c>
      <c r="I189" s="30">
        <f t="shared" si="30"/>
        <v>0</v>
      </c>
      <c r="J189" s="30">
        <f t="shared" si="31"/>
        <v>0</v>
      </c>
      <c r="K189" s="30">
        <f t="shared" si="32"/>
        <v>0</v>
      </c>
      <c r="L189" s="33"/>
      <c r="M189" s="13"/>
    </row>
    <row r="190" spans="2:13" ht="36" x14ac:dyDescent="0.35">
      <c r="B190" s="14">
        <v>10</v>
      </c>
      <c r="C190" s="16" t="s">
        <v>168</v>
      </c>
      <c r="D190" s="14">
        <v>1</v>
      </c>
      <c r="E190" s="30">
        <f t="shared" si="35"/>
        <v>0.46</v>
      </c>
      <c r="F190" s="14">
        <v>0</v>
      </c>
      <c r="G190" s="30">
        <f t="shared" si="34"/>
        <v>0</v>
      </c>
      <c r="H190" s="14">
        <v>0</v>
      </c>
      <c r="I190" s="30">
        <f t="shared" si="30"/>
        <v>0</v>
      </c>
      <c r="J190" s="30">
        <f t="shared" si="31"/>
        <v>0</v>
      </c>
      <c r="K190" s="30">
        <f t="shared" si="32"/>
        <v>0</v>
      </c>
      <c r="L190" s="10"/>
      <c r="M190" s="13"/>
    </row>
    <row r="191" spans="2:13" ht="18" x14ac:dyDescent="0.35">
      <c r="B191" s="30">
        <v>11</v>
      </c>
      <c r="C191" s="31" t="s">
        <v>169</v>
      </c>
      <c r="D191" s="30">
        <v>3</v>
      </c>
      <c r="E191" s="30">
        <f t="shared" si="35"/>
        <v>1.38</v>
      </c>
      <c r="F191" s="30">
        <v>1</v>
      </c>
      <c r="G191" s="30">
        <f>F191*46/100</f>
        <v>0.46</v>
      </c>
      <c r="H191" s="30">
        <v>0</v>
      </c>
      <c r="I191" s="30">
        <f t="shared" si="30"/>
        <v>0</v>
      </c>
      <c r="J191" s="30">
        <f t="shared" si="31"/>
        <v>-1</v>
      </c>
      <c r="K191" s="30">
        <f t="shared" si="32"/>
        <v>-0.46</v>
      </c>
      <c r="L191" s="33"/>
      <c r="M191" s="13"/>
    </row>
    <row r="192" spans="2:13" ht="36" x14ac:dyDescent="0.35">
      <c r="B192" s="14">
        <v>12</v>
      </c>
      <c r="C192" s="16" t="s">
        <v>170</v>
      </c>
      <c r="D192" s="14">
        <v>1</v>
      </c>
      <c r="E192" s="30">
        <f>D192*46/100</f>
        <v>0.46</v>
      </c>
      <c r="F192" s="14">
        <v>0</v>
      </c>
      <c r="G192" s="30">
        <f t="shared" si="34"/>
        <v>0</v>
      </c>
      <c r="H192" s="14">
        <v>0</v>
      </c>
      <c r="I192" s="30">
        <f>H192*46/100</f>
        <v>0</v>
      </c>
      <c r="J192" s="30">
        <f t="shared" si="31"/>
        <v>0</v>
      </c>
      <c r="K192" s="30">
        <f t="shared" si="32"/>
        <v>0</v>
      </c>
      <c r="L192" s="10"/>
      <c r="M192" s="13"/>
    </row>
    <row r="193" spans="2:13" ht="18" x14ac:dyDescent="0.35">
      <c r="B193" s="30">
        <v>13</v>
      </c>
      <c r="C193" s="31" t="s">
        <v>128</v>
      </c>
      <c r="D193" s="30">
        <v>1</v>
      </c>
      <c r="E193" s="30">
        <f>D193*46/100</f>
        <v>0.46</v>
      </c>
      <c r="F193" s="30">
        <v>0</v>
      </c>
      <c r="G193" s="30">
        <f>F193*46/100</f>
        <v>0</v>
      </c>
      <c r="H193" s="30">
        <v>0</v>
      </c>
      <c r="I193" s="30">
        <f>H193*46/100</f>
        <v>0</v>
      </c>
      <c r="J193" s="30">
        <f t="shared" si="31"/>
        <v>0</v>
      </c>
      <c r="K193" s="30">
        <f t="shared" si="32"/>
        <v>0</v>
      </c>
      <c r="L193" s="33"/>
      <c r="M193" s="13"/>
    </row>
    <row r="194" spans="2:13" ht="18" x14ac:dyDescent="0.35">
      <c r="B194" s="33"/>
      <c r="C194" s="24" t="s">
        <v>132</v>
      </c>
      <c r="D194" s="33">
        <f>SUM(D181:D193)</f>
        <v>46</v>
      </c>
      <c r="E194" s="33"/>
      <c r="F194" s="33"/>
      <c r="G194" s="33"/>
      <c r="H194" s="33"/>
      <c r="I194" s="33"/>
      <c r="J194" s="33"/>
      <c r="K194" s="33"/>
      <c r="L194" s="33"/>
      <c r="M194" s="13"/>
    </row>
    <row r="195" spans="2:13" ht="34.799999999999997" x14ac:dyDescent="0.35">
      <c r="B195" s="13"/>
      <c r="C195" s="8" t="s">
        <v>184</v>
      </c>
      <c r="D195" s="13"/>
      <c r="E195" s="21">
        <f t="shared" si="27"/>
        <v>0</v>
      </c>
      <c r="F195" s="13">
        <v>0</v>
      </c>
      <c r="G195" s="13">
        <v>0</v>
      </c>
      <c r="H195" s="13">
        <v>0</v>
      </c>
      <c r="I195" s="13">
        <v>0</v>
      </c>
      <c r="J195" s="9">
        <f t="shared" si="22"/>
        <v>0</v>
      </c>
      <c r="K195" s="9">
        <f t="shared" si="23"/>
        <v>0</v>
      </c>
      <c r="L195" s="13"/>
      <c r="M195" s="13"/>
    </row>
    <row r="196" spans="2:13" ht="18" x14ac:dyDescent="0.35">
      <c r="B196" s="13">
        <v>1</v>
      </c>
      <c r="C196" s="13" t="s">
        <v>189</v>
      </c>
      <c r="D196" s="13">
        <v>3</v>
      </c>
      <c r="E196" s="21">
        <f>D196*59/100</f>
        <v>1.77</v>
      </c>
      <c r="F196" s="13">
        <v>0</v>
      </c>
      <c r="G196" s="13">
        <f>F196*59/100</f>
        <v>0</v>
      </c>
      <c r="H196" s="13">
        <v>0</v>
      </c>
      <c r="I196" s="13">
        <f>H196*59/100</f>
        <v>0</v>
      </c>
      <c r="J196" s="9">
        <f t="shared" si="22"/>
        <v>0</v>
      </c>
      <c r="K196" s="9">
        <f t="shared" si="23"/>
        <v>0</v>
      </c>
      <c r="L196" s="13"/>
      <c r="M196" s="13"/>
    </row>
    <row r="197" spans="2:13" ht="18" x14ac:dyDescent="0.35">
      <c r="B197" s="13">
        <v>2</v>
      </c>
      <c r="C197" s="13" t="s">
        <v>185</v>
      </c>
      <c r="D197" s="13">
        <v>5</v>
      </c>
      <c r="E197" s="21">
        <f t="shared" ref="E197:E202" si="36">D197*59/100</f>
        <v>2.95</v>
      </c>
      <c r="F197" s="13">
        <v>0</v>
      </c>
      <c r="G197" s="13">
        <f t="shared" ref="G197:G202" si="37">F197*59/100</f>
        <v>0</v>
      </c>
      <c r="H197" s="13">
        <v>0</v>
      </c>
      <c r="I197" s="13">
        <f t="shared" ref="I197:I202" si="38">H197*59/100</f>
        <v>0</v>
      </c>
      <c r="J197" s="9">
        <f t="shared" si="22"/>
        <v>0</v>
      </c>
      <c r="K197" s="9">
        <f t="shared" si="23"/>
        <v>0</v>
      </c>
      <c r="L197" s="13"/>
      <c r="M197" s="13"/>
    </row>
    <row r="198" spans="2:13" ht="36" x14ac:dyDescent="0.35">
      <c r="B198" s="13">
        <v>3</v>
      </c>
      <c r="C198" s="13" t="s">
        <v>48</v>
      </c>
      <c r="D198" s="13">
        <v>7</v>
      </c>
      <c r="E198" s="21">
        <f t="shared" si="36"/>
        <v>4.13</v>
      </c>
      <c r="F198" s="13">
        <v>0</v>
      </c>
      <c r="G198" s="13">
        <f t="shared" si="37"/>
        <v>0</v>
      </c>
      <c r="H198" s="13">
        <v>0</v>
      </c>
      <c r="I198" s="13">
        <f t="shared" si="38"/>
        <v>0</v>
      </c>
      <c r="J198" s="9">
        <f t="shared" si="22"/>
        <v>0</v>
      </c>
      <c r="K198" s="9">
        <f t="shared" si="23"/>
        <v>0</v>
      </c>
      <c r="L198" s="13"/>
      <c r="M198" s="13"/>
    </row>
    <row r="199" spans="2:13" ht="18" x14ac:dyDescent="0.35">
      <c r="B199" s="13">
        <v>4</v>
      </c>
      <c r="C199" s="13" t="s">
        <v>138</v>
      </c>
      <c r="D199" s="13">
        <v>26</v>
      </c>
      <c r="E199" s="21">
        <f t="shared" si="36"/>
        <v>15.34</v>
      </c>
      <c r="F199" s="13">
        <v>0</v>
      </c>
      <c r="G199" s="13">
        <f t="shared" si="37"/>
        <v>0</v>
      </c>
      <c r="H199" s="13">
        <v>0</v>
      </c>
      <c r="I199" s="13">
        <f t="shared" si="38"/>
        <v>0</v>
      </c>
      <c r="J199" s="9">
        <f t="shared" si="22"/>
        <v>0</v>
      </c>
      <c r="K199" s="9">
        <f t="shared" si="23"/>
        <v>0</v>
      </c>
      <c r="L199" s="13"/>
      <c r="M199" s="13"/>
    </row>
    <row r="200" spans="2:13" ht="18" x14ac:dyDescent="0.35">
      <c r="B200" s="13">
        <v>5</v>
      </c>
      <c r="C200" s="13" t="s">
        <v>186</v>
      </c>
      <c r="D200" s="13">
        <v>10</v>
      </c>
      <c r="E200" s="21">
        <f t="shared" si="36"/>
        <v>5.9</v>
      </c>
      <c r="F200" s="13">
        <v>0</v>
      </c>
      <c r="G200" s="13">
        <f t="shared" si="37"/>
        <v>0</v>
      </c>
      <c r="H200" s="13">
        <v>0</v>
      </c>
      <c r="I200" s="13">
        <f t="shared" si="38"/>
        <v>0</v>
      </c>
      <c r="J200" s="9">
        <f t="shared" si="22"/>
        <v>0</v>
      </c>
      <c r="K200" s="9">
        <f t="shared" si="23"/>
        <v>0</v>
      </c>
      <c r="L200" s="13"/>
      <c r="M200" s="13"/>
    </row>
    <row r="201" spans="2:13" ht="18" x14ac:dyDescent="0.35">
      <c r="B201" s="13">
        <v>6</v>
      </c>
      <c r="C201" s="13" t="s">
        <v>187</v>
      </c>
      <c r="D201" s="13">
        <v>4</v>
      </c>
      <c r="E201" s="21">
        <f t="shared" si="36"/>
        <v>2.36</v>
      </c>
      <c r="F201" s="13">
        <v>0</v>
      </c>
      <c r="G201" s="13">
        <f t="shared" si="37"/>
        <v>0</v>
      </c>
      <c r="H201" s="13">
        <v>1</v>
      </c>
      <c r="I201" s="13">
        <f t="shared" si="38"/>
        <v>0.59</v>
      </c>
      <c r="J201" s="9">
        <f t="shared" si="22"/>
        <v>1</v>
      </c>
      <c r="K201" s="9">
        <f t="shared" si="23"/>
        <v>0.59</v>
      </c>
      <c r="L201" s="13"/>
      <c r="M201" s="13"/>
    </row>
    <row r="202" spans="2:13" ht="54" x14ac:dyDescent="0.35">
      <c r="B202" s="13">
        <v>7</v>
      </c>
      <c r="C202" s="13" t="s">
        <v>188</v>
      </c>
      <c r="D202" s="13">
        <v>4</v>
      </c>
      <c r="E202" s="21">
        <f t="shared" si="36"/>
        <v>2.36</v>
      </c>
      <c r="F202" s="13">
        <v>0</v>
      </c>
      <c r="G202" s="13">
        <f t="shared" si="37"/>
        <v>0</v>
      </c>
      <c r="H202" s="13">
        <v>0</v>
      </c>
      <c r="I202" s="13">
        <f t="shared" si="38"/>
        <v>0</v>
      </c>
      <c r="J202" s="9">
        <f t="shared" si="22"/>
        <v>0</v>
      </c>
      <c r="K202" s="9">
        <f t="shared" si="23"/>
        <v>0</v>
      </c>
      <c r="L202" s="13"/>
      <c r="M202" s="13"/>
    </row>
    <row r="203" spans="2:13" ht="18" x14ac:dyDescent="0.35">
      <c r="B203" s="13"/>
      <c r="C203" s="8" t="s">
        <v>132</v>
      </c>
      <c r="D203" s="13">
        <f>SUM(D196:D202)</f>
        <v>59</v>
      </c>
      <c r="E203" s="21"/>
      <c r="F203" s="13"/>
      <c r="G203" s="13"/>
      <c r="H203" s="13"/>
      <c r="I203" s="13"/>
      <c r="J203" s="9"/>
      <c r="K203" s="9"/>
      <c r="L203" s="13"/>
      <c r="M203" s="13"/>
    </row>
    <row r="204" spans="2:13" ht="18" x14ac:dyDescent="0.35">
      <c r="B204" s="13"/>
      <c r="C204" s="35" t="s">
        <v>190</v>
      </c>
      <c r="D204" s="13"/>
      <c r="E204" s="21"/>
      <c r="F204" s="13"/>
      <c r="G204" s="13"/>
      <c r="H204" s="13"/>
      <c r="I204" s="13"/>
      <c r="J204" s="9"/>
      <c r="K204" s="9"/>
      <c r="L204" s="13"/>
      <c r="M204" s="13"/>
    </row>
    <row r="205" spans="2:13" ht="62.4" x14ac:dyDescent="0.3">
      <c r="B205" s="13">
        <v>1</v>
      </c>
      <c r="C205" s="41" t="s">
        <v>149</v>
      </c>
      <c r="D205" s="36">
        <v>2</v>
      </c>
      <c r="E205" s="37">
        <f>D205*42/100</f>
        <v>0.84</v>
      </c>
      <c r="F205" s="36">
        <v>0</v>
      </c>
      <c r="G205" s="36">
        <f>F205*42/100</f>
        <v>0</v>
      </c>
      <c r="H205" s="36">
        <v>3</v>
      </c>
      <c r="I205" s="36">
        <f>H205*42/100</f>
        <v>1.26</v>
      </c>
      <c r="J205" s="36">
        <f>H205-F205</f>
        <v>3</v>
      </c>
      <c r="K205" s="36">
        <f>I205-G205</f>
        <v>1.26</v>
      </c>
      <c r="L205" s="51" t="s">
        <v>260</v>
      </c>
      <c r="M205" s="51" t="s">
        <v>261</v>
      </c>
    </row>
    <row r="206" spans="2:13" ht="54" x14ac:dyDescent="0.3">
      <c r="B206" s="13">
        <v>2</v>
      </c>
      <c r="C206" s="41" t="s">
        <v>153</v>
      </c>
      <c r="D206" s="36">
        <v>4</v>
      </c>
      <c r="E206" s="37">
        <f t="shared" ref="E206:E219" si="39">D206*42/100</f>
        <v>1.68</v>
      </c>
      <c r="F206" s="36">
        <v>0</v>
      </c>
      <c r="G206" s="36">
        <f t="shared" ref="G206:G219" si="40">F206*42/100</f>
        <v>0</v>
      </c>
      <c r="H206" s="36">
        <v>0</v>
      </c>
      <c r="I206" s="36">
        <f t="shared" ref="I206:I208" si="41">H206*42/100</f>
        <v>0</v>
      </c>
      <c r="J206" s="36">
        <f t="shared" ref="J206:J219" si="42">H206-F206</f>
        <v>0</v>
      </c>
      <c r="K206" s="36">
        <f t="shared" ref="K206:K219" si="43">I206-G206</f>
        <v>0</v>
      </c>
      <c r="L206" s="51"/>
      <c r="M206" s="51"/>
    </row>
    <row r="207" spans="2:13" ht="78" x14ac:dyDescent="0.35">
      <c r="B207" s="13">
        <v>3</v>
      </c>
      <c r="C207" s="38" t="s">
        <v>191</v>
      </c>
      <c r="D207" s="36">
        <v>8</v>
      </c>
      <c r="E207" s="37">
        <f>D207*42/100</f>
        <v>3.36</v>
      </c>
      <c r="F207" s="36">
        <v>0</v>
      </c>
      <c r="G207" s="36">
        <f t="shared" si="40"/>
        <v>0</v>
      </c>
      <c r="H207" s="36">
        <v>1</v>
      </c>
      <c r="I207" s="36">
        <f t="shared" si="41"/>
        <v>0.42</v>
      </c>
      <c r="J207" s="36">
        <f t="shared" si="42"/>
        <v>1</v>
      </c>
      <c r="K207" s="36">
        <f t="shared" si="43"/>
        <v>0.42</v>
      </c>
      <c r="L207" s="51" t="s">
        <v>262</v>
      </c>
      <c r="M207" s="51" t="s">
        <v>263</v>
      </c>
    </row>
    <row r="208" spans="2:13" ht="18" x14ac:dyDescent="0.3">
      <c r="B208" s="13">
        <v>4</v>
      </c>
      <c r="C208" s="41" t="s">
        <v>91</v>
      </c>
      <c r="D208" s="36">
        <v>2</v>
      </c>
      <c r="E208" s="37">
        <f t="shared" si="39"/>
        <v>0.84</v>
      </c>
      <c r="F208" s="36">
        <v>0</v>
      </c>
      <c r="G208" s="36">
        <f t="shared" si="40"/>
        <v>0</v>
      </c>
      <c r="H208" s="36">
        <v>0</v>
      </c>
      <c r="I208" s="36">
        <f t="shared" si="41"/>
        <v>0</v>
      </c>
      <c r="J208" s="36">
        <f t="shared" si="42"/>
        <v>0</v>
      </c>
      <c r="K208" s="36">
        <f t="shared" si="43"/>
        <v>0</v>
      </c>
      <c r="L208" s="51"/>
      <c r="M208" s="51"/>
    </row>
    <row r="209" spans="2:13" ht="36" x14ac:dyDescent="0.35">
      <c r="B209" s="13">
        <v>5</v>
      </c>
      <c r="C209" s="40" t="s">
        <v>192</v>
      </c>
      <c r="D209" s="36">
        <v>2</v>
      </c>
      <c r="E209" s="37">
        <f t="shared" si="39"/>
        <v>0.84</v>
      </c>
      <c r="F209" s="36">
        <v>0</v>
      </c>
      <c r="G209" s="36">
        <f t="shared" si="40"/>
        <v>0</v>
      </c>
      <c r="H209" s="36">
        <v>0</v>
      </c>
      <c r="I209" s="36">
        <v>0</v>
      </c>
      <c r="J209" s="36">
        <f t="shared" si="42"/>
        <v>0</v>
      </c>
      <c r="K209" s="36">
        <f t="shared" si="43"/>
        <v>0</v>
      </c>
      <c r="L209" s="51"/>
      <c r="M209" s="51"/>
    </row>
    <row r="210" spans="2:13" ht="36" x14ac:dyDescent="0.35">
      <c r="B210" s="13">
        <v>6</v>
      </c>
      <c r="C210" s="40" t="s">
        <v>193</v>
      </c>
      <c r="D210" s="36">
        <v>3</v>
      </c>
      <c r="E210" s="37">
        <f t="shared" si="39"/>
        <v>1.26</v>
      </c>
      <c r="F210" s="36">
        <v>0</v>
      </c>
      <c r="G210" s="36">
        <f t="shared" si="40"/>
        <v>0</v>
      </c>
      <c r="H210" s="36">
        <v>0</v>
      </c>
      <c r="I210" s="36">
        <v>0</v>
      </c>
      <c r="J210" s="36">
        <f t="shared" si="42"/>
        <v>0</v>
      </c>
      <c r="K210" s="36">
        <f t="shared" si="43"/>
        <v>0</v>
      </c>
      <c r="L210" s="51"/>
      <c r="M210" s="51"/>
    </row>
    <row r="211" spans="2:13" ht="54" x14ac:dyDescent="0.35">
      <c r="B211" s="13">
        <v>7</v>
      </c>
      <c r="C211" s="40" t="s">
        <v>194</v>
      </c>
      <c r="D211" s="36">
        <v>1</v>
      </c>
      <c r="E211" s="37">
        <f t="shared" si="39"/>
        <v>0.42</v>
      </c>
      <c r="F211" s="36">
        <v>0</v>
      </c>
      <c r="G211" s="36">
        <f t="shared" si="40"/>
        <v>0</v>
      </c>
      <c r="H211" s="36">
        <v>0</v>
      </c>
      <c r="I211" s="36">
        <v>0</v>
      </c>
      <c r="J211" s="36">
        <f t="shared" si="42"/>
        <v>0</v>
      </c>
      <c r="K211" s="36">
        <f t="shared" si="43"/>
        <v>0</v>
      </c>
      <c r="L211" s="51"/>
      <c r="M211" s="51"/>
    </row>
    <row r="212" spans="2:13" ht="54" x14ac:dyDescent="0.35">
      <c r="B212" s="13">
        <v>8</v>
      </c>
      <c r="C212" s="40" t="s">
        <v>195</v>
      </c>
      <c r="D212" s="36">
        <v>1</v>
      </c>
      <c r="E212" s="37">
        <f t="shared" si="39"/>
        <v>0.42</v>
      </c>
      <c r="F212" s="36">
        <v>0</v>
      </c>
      <c r="G212" s="36">
        <f t="shared" si="40"/>
        <v>0</v>
      </c>
      <c r="H212" s="36">
        <v>0</v>
      </c>
      <c r="I212" s="36">
        <v>0</v>
      </c>
      <c r="J212" s="36">
        <f t="shared" si="42"/>
        <v>0</v>
      </c>
      <c r="K212" s="36">
        <f t="shared" si="43"/>
        <v>0</v>
      </c>
      <c r="L212" s="51"/>
      <c r="M212" s="51"/>
    </row>
    <row r="213" spans="2:13" ht="36" x14ac:dyDescent="0.35">
      <c r="B213" s="13">
        <v>9</v>
      </c>
      <c r="C213" s="52" t="s">
        <v>196</v>
      </c>
      <c r="D213" s="36">
        <v>1</v>
      </c>
      <c r="E213" s="37">
        <f t="shared" si="39"/>
        <v>0.42</v>
      </c>
      <c r="F213" s="36">
        <v>0</v>
      </c>
      <c r="G213" s="36">
        <f t="shared" si="40"/>
        <v>0</v>
      </c>
      <c r="H213" s="36">
        <v>0</v>
      </c>
      <c r="I213" s="36">
        <v>0</v>
      </c>
      <c r="J213" s="36">
        <f t="shared" si="42"/>
        <v>0</v>
      </c>
      <c r="K213" s="36">
        <f t="shared" si="43"/>
        <v>0</v>
      </c>
      <c r="L213" s="51"/>
      <c r="M213" s="51"/>
    </row>
    <row r="214" spans="2:13" ht="54" x14ac:dyDescent="0.35">
      <c r="B214" s="13">
        <v>10</v>
      </c>
      <c r="C214" s="53" t="s">
        <v>197</v>
      </c>
      <c r="D214" s="36">
        <v>2</v>
      </c>
      <c r="E214" s="37">
        <f t="shared" si="39"/>
        <v>0.84</v>
      </c>
      <c r="F214" s="36">
        <v>0</v>
      </c>
      <c r="G214" s="36">
        <f t="shared" si="40"/>
        <v>0</v>
      </c>
      <c r="H214" s="36">
        <v>0</v>
      </c>
      <c r="I214" s="36">
        <v>0</v>
      </c>
      <c r="J214" s="36">
        <f t="shared" si="42"/>
        <v>0</v>
      </c>
      <c r="K214" s="36">
        <f t="shared" si="43"/>
        <v>0</v>
      </c>
      <c r="L214" s="51"/>
      <c r="M214" s="51"/>
    </row>
    <row r="215" spans="2:13" ht="54" x14ac:dyDescent="0.35">
      <c r="B215" s="13">
        <v>11</v>
      </c>
      <c r="C215" s="39" t="s">
        <v>198</v>
      </c>
      <c r="D215" s="36">
        <v>7</v>
      </c>
      <c r="E215" s="37">
        <f t="shared" si="39"/>
        <v>2.94</v>
      </c>
      <c r="F215" s="36">
        <v>0</v>
      </c>
      <c r="G215" s="36">
        <f t="shared" si="40"/>
        <v>0</v>
      </c>
      <c r="H215" s="36">
        <v>1</v>
      </c>
      <c r="I215" s="36">
        <v>7.0000000000000007E-2</v>
      </c>
      <c r="J215" s="36">
        <f t="shared" si="42"/>
        <v>1</v>
      </c>
      <c r="K215" s="36">
        <f t="shared" si="43"/>
        <v>7.0000000000000007E-2</v>
      </c>
      <c r="L215" s="51"/>
      <c r="M215" s="51" t="s">
        <v>264</v>
      </c>
    </row>
    <row r="216" spans="2:13" ht="18" x14ac:dyDescent="0.35">
      <c r="B216" s="13">
        <v>12</v>
      </c>
      <c r="C216" s="40" t="s">
        <v>199</v>
      </c>
      <c r="D216" s="36">
        <v>8</v>
      </c>
      <c r="E216" s="37">
        <f t="shared" si="39"/>
        <v>3.36</v>
      </c>
      <c r="F216" s="36">
        <v>1</v>
      </c>
      <c r="G216" s="36">
        <f t="shared" si="40"/>
        <v>0.42</v>
      </c>
      <c r="H216" s="36">
        <v>0</v>
      </c>
      <c r="I216" s="36">
        <v>0</v>
      </c>
      <c r="J216" s="36">
        <f t="shared" si="42"/>
        <v>-1</v>
      </c>
      <c r="K216" s="36">
        <f t="shared" si="43"/>
        <v>-0.42</v>
      </c>
      <c r="L216" s="51"/>
      <c r="M216" s="51"/>
    </row>
    <row r="217" spans="2:13" ht="36" x14ac:dyDescent="0.35">
      <c r="B217" s="13">
        <v>13</v>
      </c>
      <c r="C217" s="40" t="s">
        <v>200</v>
      </c>
      <c r="D217" s="36">
        <v>1</v>
      </c>
      <c r="E217" s="37">
        <f t="shared" si="39"/>
        <v>0.42</v>
      </c>
      <c r="F217" s="36">
        <v>0</v>
      </c>
      <c r="G217" s="36">
        <f t="shared" si="40"/>
        <v>0</v>
      </c>
      <c r="H217" s="36">
        <v>0</v>
      </c>
      <c r="I217" s="36">
        <v>0</v>
      </c>
      <c r="J217" s="36">
        <f t="shared" si="42"/>
        <v>0</v>
      </c>
      <c r="K217" s="36">
        <f t="shared" si="43"/>
        <v>0</v>
      </c>
      <c r="L217" s="51"/>
      <c r="M217" s="51"/>
    </row>
    <row r="218" spans="2:13" ht="54" x14ac:dyDescent="0.3">
      <c r="B218" s="13">
        <v>14</v>
      </c>
      <c r="C218" s="42" t="s">
        <v>201</v>
      </c>
      <c r="D218" s="36">
        <v>0</v>
      </c>
      <c r="E218" s="37">
        <f t="shared" si="39"/>
        <v>0</v>
      </c>
      <c r="F218" s="36">
        <v>0</v>
      </c>
      <c r="G218" s="36">
        <f t="shared" si="40"/>
        <v>0</v>
      </c>
      <c r="H218" s="36">
        <v>1</v>
      </c>
      <c r="I218" s="36">
        <v>7.0000000000000007E-2</v>
      </c>
      <c r="J218" s="36">
        <f t="shared" si="42"/>
        <v>1</v>
      </c>
      <c r="K218" s="36">
        <f t="shared" si="43"/>
        <v>7.0000000000000007E-2</v>
      </c>
      <c r="L218" s="51" t="s">
        <v>265</v>
      </c>
      <c r="M218" s="51" t="s">
        <v>277</v>
      </c>
    </row>
    <row r="219" spans="2:13" ht="36" x14ac:dyDescent="0.3">
      <c r="B219" s="13">
        <v>15</v>
      </c>
      <c r="C219" s="42" t="s">
        <v>202</v>
      </c>
      <c r="D219" s="36">
        <v>0</v>
      </c>
      <c r="E219" s="37">
        <f t="shared" si="39"/>
        <v>0</v>
      </c>
      <c r="F219" s="36">
        <v>0</v>
      </c>
      <c r="G219" s="36">
        <f t="shared" si="40"/>
        <v>0</v>
      </c>
      <c r="H219" s="36">
        <v>1</v>
      </c>
      <c r="I219" s="36">
        <v>7.0000000000000007E-2</v>
      </c>
      <c r="J219" s="36">
        <f t="shared" si="42"/>
        <v>1</v>
      </c>
      <c r="K219" s="36">
        <f t="shared" si="43"/>
        <v>7.0000000000000007E-2</v>
      </c>
      <c r="L219" s="51" t="s">
        <v>266</v>
      </c>
      <c r="M219" s="51" t="s">
        <v>278</v>
      </c>
    </row>
    <row r="220" spans="2:13" ht="18" x14ac:dyDescent="0.3">
      <c r="B220" s="13"/>
      <c r="C220" s="43" t="s">
        <v>133</v>
      </c>
      <c r="D220" s="43">
        <v>42</v>
      </c>
      <c r="E220" s="44"/>
      <c r="F220" s="43"/>
      <c r="G220" s="43"/>
      <c r="H220" s="43"/>
      <c r="I220" s="43"/>
      <c r="J220" s="43"/>
      <c r="K220" s="43"/>
      <c r="L220" s="13"/>
      <c r="M220" s="13"/>
    </row>
    <row r="221" spans="2:13" ht="18" x14ac:dyDescent="0.35">
      <c r="B221" s="13"/>
      <c r="C221" s="8" t="s">
        <v>206</v>
      </c>
      <c r="D221" s="13"/>
      <c r="E221" s="21">
        <f t="shared" si="27"/>
        <v>0</v>
      </c>
      <c r="F221" s="13">
        <v>0</v>
      </c>
      <c r="G221" s="13">
        <v>0</v>
      </c>
      <c r="H221" s="13">
        <v>0</v>
      </c>
      <c r="I221" s="13">
        <v>0</v>
      </c>
      <c r="J221" s="9">
        <f t="shared" ref="J221" si="44">H221-F221</f>
        <v>0</v>
      </c>
      <c r="K221" s="9">
        <f t="shared" ref="K221" si="45">I221-G221</f>
        <v>0</v>
      </c>
      <c r="L221" s="13"/>
      <c r="M221" s="13"/>
    </row>
    <row r="222" spans="2:13" ht="18" x14ac:dyDescent="0.3">
      <c r="B222" s="13">
        <v>1</v>
      </c>
      <c r="C222" s="46" t="s">
        <v>203</v>
      </c>
      <c r="D222" s="47">
        <v>2</v>
      </c>
      <c r="E222" s="47">
        <f>D222*18/100</f>
        <v>0.36</v>
      </c>
      <c r="F222" s="47">
        <v>0</v>
      </c>
      <c r="G222" s="47">
        <f>F222*18/100</f>
        <v>0</v>
      </c>
      <c r="H222" s="47">
        <f>G222*18/100</f>
        <v>0</v>
      </c>
      <c r="I222" s="47">
        <f>H222*18/100</f>
        <v>0</v>
      </c>
      <c r="J222" s="47">
        <f>H222-F222</f>
        <v>0</v>
      </c>
      <c r="K222" s="47">
        <f>I222-G222</f>
        <v>0</v>
      </c>
      <c r="L222" s="47"/>
      <c r="M222" s="47"/>
    </row>
    <row r="223" spans="2:13" ht="18" x14ac:dyDescent="0.3">
      <c r="B223" s="13">
        <v>2</v>
      </c>
      <c r="C223" s="48" t="s">
        <v>204</v>
      </c>
      <c r="D223" s="49">
        <v>2</v>
      </c>
      <c r="E223" s="47">
        <f t="shared" ref="E223:E228" si="46">D223*18/100</f>
        <v>0.36</v>
      </c>
      <c r="F223" s="49">
        <v>0</v>
      </c>
      <c r="G223" s="47">
        <f t="shared" ref="G223:G228" si="47">F223*18/100</f>
        <v>0</v>
      </c>
      <c r="H223" s="49">
        <v>1</v>
      </c>
      <c r="I223" s="47">
        <f t="shared" ref="I223:I228" si="48">H223*18/100</f>
        <v>0.18</v>
      </c>
      <c r="J223" s="47">
        <f t="shared" ref="J223:J228" si="49">H223-F223</f>
        <v>1</v>
      </c>
      <c r="K223" s="47">
        <f t="shared" ref="K223:K228" si="50">I223-G223</f>
        <v>0.18</v>
      </c>
      <c r="L223" s="49"/>
      <c r="M223" s="49"/>
    </row>
    <row r="224" spans="2:13" ht="18" x14ac:dyDescent="0.3">
      <c r="B224" s="13"/>
      <c r="C224" s="48" t="s">
        <v>205</v>
      </c>
      <c r="D224" s="49">
        <v>2</v>
      </c>
      <c r="E224" s="47">
        <f t="shared" si="46"/>
        <v>0.36</v>
      </c>
      <c r="F224" s="49">
        <v>1</v>
      </c>
      <c r="G224" s="47">
        <f t="shared" si="47"/>
        <v>0.18</v>
      </c>
      <c r="H224" s="49">
        <v>0</v>
      </c>
      <c r="I224" s="47">
        <f t="shared" si="48"/>
        <v>0</v>
      </c>
      <c r="J224" s="47">
        <f t="shared" si="49"/>
        <v>-1</v>
      </c>
      <c r="K224" s="47">
        <f t="shared" si="50"/>
        <v>-0.18</v>
      </c>
      <c r="L224" s="49"/>
      <c r="M224" s="49"/>
    </row>
    <row r="225" spans="2:13" x14ac:dyDescent="0.3">
      <c r="B225" s="51"/>
      <c r="C225" s="48" t="s">
        <v>139</v>
      </c>
      <c r="D225" s="47">
        <v>1</v>
      </c>
      <c r="E225" s="47">
        <f t="shared" si="46"/>
        <v>0.18</v>
      </c>
      <c r="F225" s="47">
        <v>0</v>
      </c>
      <c r="G225" s="47">
        <f t="shared" si="47"/>
        <v>0</v>
      </c>
      <c r="H225" s="47">
        <v>0</v>
      </c>
      <c r="I225" s="47">
        <f t="shared" si="48"/>
        <v>0</v>
      </c>
      <c r="J225" s="47">
        <f t="shared" si="49"/>
        <v>0</v>
      </c>
      <c r="K225" s="47">
        <f t="shared" si="50"/>
        <v>0</v>
      </c>
      <c r="L225" s="47"/>
      <c r="M225" s="47"/>
    </row>
    <row r="226" spans="2:13" ht="31.2" x14ac:dyDescent="0.3">
      <c r="B226" s="51"/>
      <c r="C226" s="48" t="s">
        <v>142</v>
      </c>
      <c r="D226" s="49">
        <v>8</v>
      </c>
      <c r="E226" s="47">
        <f t="shared" si="46"/>
        <v>1.44</v>
      </c>
      <c r="F226" s="49">
        <v>3</v>
      </c>
      <c r="G226" s="47">
        <f t="shared" si="47"/>
        <v>0.54</v>
      </c>
      <c r="H226" s="49">
        <v>1</v>
      </c>
      <c r="I226" s="47">
        <f t="shared" si="48"/>
        <v>0.18</v>
      </c>
      <c r="J226" s="47">
        <f t="shared" si="49"/>
        <v>-2</v>
      </c>
      <c r="K226" s="47">
        <f t="shared" si="50"/>
        <v>-0.36000000000000004</v>
      </c>
      <c r="L226" s="49"/>
      <c r="M226" s="49"/>
    </row>
    <row r="227" spans="2:13" x14ac:dyDescent="0.3">
      <c r="B227" s="51"/>
      <c r="C227" s="47" t="s">
        <v>92</v>
      </c>
      <c r="D227" s="47">
        <v>1</v>
      </c>
      <c r="E227" s="47">
        <f t="shared" si="46"/>
        <v>0.18</v>
      </c>
      <c r="F227" s="47">
        <v>0</v>
      </c>
      <c r="G227" s="47">
        <f t="shared" si="47"/>
        <v>0</v>
      </c>
      <c r="H227" s="47">
        <v>0</v>
      </c>
      <c r="I227" s="47">
        <f t="shared" si="48"/>
        <v>0</v>
      </c>
      <c r="J227" s="47">
        <f t="shared" si="49"/>
        <v>0</v>
      </c>
      <c r="K227" s="47">
        <f t="shared" si="50"/>
        <v>0</v>
      </c>
      <c r="L227" s="47"/>
      <c r="M227" s="47"/>
    </row>
    <row r="228" spans="2:13" x14ac:dyDescent="0.3">
      <c r="B228" s="51"/>
      <c r="C228" s="46" t="s">
        <v>144</v>
      </c>
      <c r="D228" s="47">
        <v>2</v>
      </c>
      <c r="E228" s="47">
        <f t="shared" si="46"/>
        <v>0.36</v>
      </c>
      <c r="F228" s="47">
        <v>0</v>
      </c>
      <c r="G228" s="47">
        <f t="shared" si="47"/>
        <v>0</v>
      </c>
      <c r="H228" s="47">
        <v>0</v>
      </c>
      <c r="I228" s="47">
        <f t="shared" si="48"/>
        <v>0</v>
      </c>
      <c r="J228" s="47">
        <f t="shared" si="49"/>
        <v>0</v>
      </c>
      <c r="K228" s="47">
        <f t="shared" si="50"/>
        <v>0</v>
      </c>
      <c r="L228" s="47"/>
      <c r="M228" s="47"/>
    </row>
    <row r="229" spans="2:13" x14ac:dyDescent="0.3">
      <c r="B229" s="51"/>
      <c r="C229" s="55" t="s">
        <v>132</v>
      </c>
      <c r="D229" s="50">
        <v>18</v>
      </c>
      <c r="E229" s="50"/>
      <c r="F229" s="50"/>
      <c r="G229" s="50"/>
      <c r="H229" s="50"/>
      <c r="I229" s="50"/>
      <c r="J229" s="50"/>
      <c r="K229" s="50"/>
      <c r="L229" s="50"/>
      <c r="M229" s="50"/>
    </row>
    <row r="230" spans="2:13" x14ac:dyDescent="0.3">
      <c r="B230" s="36"/>
      <c r="C230" s="55" t="s">
        <v>207</v>
      </c>
      <c r="D230" s="50"/>
      <c r="E230" s="50"/>
      <c r="F230" s="50"/>
      <c r="G230" s="50"/>
      <c r="H230" s="50"/>
      <c r="I230" s="50"/>
      <c r="J230" s="50"/>
      <c r="K230" s="50"/>
      <c r="L230" s="50"/>
      <c r="M230" s="50"/>
    </row>
    <row r="231" spans="2:13" ht="54" x14ac:dyDescent="0.3">
      <c r="B231" s="54">
        <v>1</v>
      </c>
      <c r="C231" s="73" t="s">
        <v>208</v>
      </c>
      <c r="D231" s="68" t="s">
        <v>226</v>
      </c>
      <c r="E231" s="68" t="s">
        <v>227</v>
      </c>
      <c r="F231" s="68" t="s">
        <v>228</v>
      </c>
      <c r="G231" s="81">
        <v>33.33</v>
      </c>
      <c r="H231" s="82" t="s">
        <v>229</v>
      </c>
      <c r="I231" s="82" t="s">
        <v>229</v>
      </c>
      <c r="J231" s="82" t="s">
        <v>229</v>
      </c>
      <c r="K231" s="82" t="s">
        <v>229</v>
      </c>
      <c r="L231" s="79"/>
      <c r="M231" s="50"/>
    </row>
    <row r="232" spans="2:13" ht="36" x14ac:dyDescent="0.3">
      <c r="B232" s="54">
        <v>2</v>
      </c>
      <c r="C232" s="69" t="s">
        <v>209</v>
      </c>
      <c r="D232" s="71" t="s">
        <v>230</v>
      </c>
      <c r="E232" s="71" t="s">
        <v>231</v>
      </c>
      <c r="F232" s="71" t="s">
        <v>230</v>
      </c>
      <c r="G232" s="83">
        <v>16.670000000000002</v>
      </c>
      <c r="H232" s="84" t="s">
        <v>229</v>
      </c>
      <c r="I232" s="84" t="s">
        <v>229</v>
      </c>
      <c r="J232" s="84" t="s">
        <v>229</v>
      </c>
      <c r="K232" s="84" t="s">
        <v>229</v>
      </c>
      <c r="L232" s="85"/>
      <c r="M232" s="50"/>
    </row>
    <row r="233" spans="2:13" ht="18" x14ac:dyDescent="0.25">
      <c r="B233" s="54">
        <v>3</v>
      </c>
      <c r="C233" s="70" t="s">
        <v>210</v>
      </c>
      <c r="D233" s="72">
        <v>1</v>
      </c>
      <c r="E233" s="71" t="s">
        <v>231</v>
      </c>
      <c r="F233" s="57" t="s">
        <v>230</v>
      </c>
      <c r="G233" s="57" t="s">
        <v>232</v>
      </c>
      <c r="H233" s="60">
        <v>0</v>
      </c>
      <c r="I233" s="61" t="s">
        <v>229</v>
      </c>
      <c r="J233" s="58" t="s">
        <v>229</v>
      </c>
      <c r="K233" s="56" t="s">
        <v>229</v>
      </c>
      <c r="L233" s="59"/>
      <c r="M233" s="50"/>
    </row>
    <row r="234" spans="2:13" ht="54" x14ac:dyDescent="0.3">
      <c r="B234" s="54">
        <v>4</v>
      </c>
      <c r="C234" s="75" t="s">
        <v>157</v>
      </c>
      <c r="D234" s="72">
        <v>7</v>
      </c>
      <c r="E234" s="57" t="s">
        <v>233</v>
      </c>
      <c r="F234" s="57" t="s">
        <v>229</v>
      </c>
      <c r="G234" s="57" t="s">
        <v>229</v>
      </c>
      <c r="H234" s="60">
        <v>2</v>
      </c>
      <c r="I234" s="61" t="s">
        <v>234</v>
      </c>
      <c r="J234" s="61" t="s">
        <v>228</v>
      </c>
      <c r="K234" s="56" t="s">
        <v>234</v>
      </c>
      <c r="L234" s="74" t="s">
        <v>267</v>
      </c>
      <c r="M234" s="86" t="s">
        <v>240</v>
      </c>
    </row>
    <row r="235" spans="2:13" ht="54" x14ac:dyDescent="0.25">
      <c r="B235" s="54">
        <v>5</v>
      </c>
      <c r="C235" s="76" t="s">
        <v>211</v>
      </c>
      <c r="D235" s="57" t="s">
        <v>228</v>
      </c>
      <c r="E235" s="57" t="s">
        <v>235</v>
      </c>
      <c r="F235" s="57" t="s">
        <v>229</v>
      </c>
      <c r="G235" s="57" t="s">
        <v>229</v>
      </c>
      <c r="H235" s="60">
        <v>0</v>
      </c>
      <c r="I235" s="61" t="s">
        <v>229</v>
      </c>
      <c r="J235" s="61" t="s">
        <v>229</v>
      </c>
      <c r="K235" s="56" t="s">
        <v>229</v>
      </c>
      <c r="L235" s="59"/>
      <c r="M235" s="50"/>
    </row>
    <row r="236" spans="2:13" ht="36" x14ac:dyDescent="0.25">
      <c r="B236" s="54">
        <v>6</v>
      </c>
      <c r="C236" s="76" t="s">
        <v>212</v>
      </c>
      <c r="D236" s="72">
        <v>3</v>
      </c>
      <c r="E236" s="62" t="s">
        <v>236</v>
      </c>
      <c r="F236" s="62" t="s">
        <v>230</v>
      </c>
      <c r="G236" s="57" t="s">
        <v>232</v>
      </c>
      <c r="H236" s="60">
        <v>0</v>
      </c>
      <c r="I236" s="61" t="s">
        <v>229</v>
      </c>
      <c r="J236" s="61" t="s">
        <v>229</v>
      </c>
      <c r="K236" s="56" t="s">
        <v>229</v>
      </c>
      <c r="L236" s="59"/>
      <c r="M236" s="50"/>
    </row>
    <row r="237" spans="2:13" ht="72" x14ac:dyDescent="0.25">
      <c r="B237" s="54">
        <v>7</v>
      </c>
      <c r="C237" s="75" t="s">
        <v>114</v>
      </c>
      <c r="D237" s="72">
        <v>5</v>
      </c>
      <c r="E237" s="62" t="s">
        <v>237</v>
      </c>
      <c r="F237" s="62" t="s">
        <v>229</v>
      </c>
      <c r="G237" s="57"/>
      <c r="H237" s="60">
        <v>0</v>
      </c>
      <c r="I237" s="61" t="s">
        <v>229</v>
      </c>
      <c r="J237" s="61" t="s">
        <v>229</v>
      </c>
      <c r="K237" s="56" t="s">
        <v>229</v>
      </c>
      <c r="L237" s="59"/>
      <c r="M237" s="50"/>
    </row>
    <row r="238" spans="2:13" ht="18" x14ac:dyDescent="0.25">
      <c r="B238" s="54">
        <v>8</v>
      </c>
      <c r="C238" s="70" t="s">
        <v>128</v>
      </c>
      <c r="D238" s="65" t="s">
        <v>230</v>
      </c>
      <c r="E238" s="71" t="s">
        <v>231</v>
      </c>
      <c r="F238" s="65" t="s">
        <v>229</v>
      </c>
      <c r="G238" s="68" t="s">
        <v>229</v>
      </c>
      <c r="H238" s="66">
        <v>0</v>
      </c>
      <c r="I238" s="63" t="s">
        <v>229</v>
      </c>
      <c r="J238" s="63" t="s">
        <v>229</v>
      </c>
      <c r="K238" s="63" t="s">
        <v>229</v>
      </c>
      <c r="L238" s="64"/>
      <c r="M238" s="50"/>
    </row>
    <row r="239" spans="2:13" ht="72" x14ac:dyDescent="0.25">
      <c r="B239" s="54">
        <v>9</v>
      </c>
      <c r="C239" s="76" t="s">
        <v>213</v>
      </c>
      <c r="D239" s="65" t="s">
        <v>228</v>
      </c>
      <c r="E239" s="65" t="s">
        <v>235</v>
      </c>
      <c r="F239" s="65" t="s">
        <v>229</v>
      </c>
      <c r="G239" s="68" t="s">
        <v>229</v>
      </c>
      <c r="H239" s="66">
        <v>0</v>
      </c>
      <c r="I239" s="63" t="s">
        <v>229</v>
      </c>
      <c r="J239" s="63" t="s">
        <v>229</v>
      </c>
      <c r="K239" s="63" t="s">
        <v>229</v>
      </c>
      <c r="L239" s="64"/>
      <c r="M239" s="50"/>
    </row>
    <row r="240" spans="2:13" ht="54" x14ac:dyDescent="0.25">
      <c r="B240" s="54">
        <v>10</v>
      </c>
      <c r="C240" s="76" t="s">
        <v>35</v>
      </c>
      <c r="D240" s="65" t="s">
        <v>230</v>
      </c>
      <c r="E240" s="71" t="s">
        <v>231</v>
      </c>
      <c r="F240" s="65" t="s">
        <v>229</v>
      </c>
      <c r="G240" s="68" t="s">
        <v>229</v>
      </c>
      <c r="H240" s="66">
        <v>0</v>
      </c>
      <c r="I240" s="63" t="s">
        <v>229</v>
      </c>
      <c r="J240" s="63" t="s">
        <v>229</v>
      </c>
      <c r="K240" s="63" t="s">
        <v>229</v>
      </c>
      <c r="L240" s="64"/>
      <c r="M240" s="50"/>
    </row>
    <row r="241" spans="2:13" ht="54" x14ac:dyDescent="0.25">
      <c r="B241" s="54">
        <v>11</v>
      </c>
      <c r="C241" s="76" t="s">
        <v>214</v>
      </c>
      <c r="D241" s="65" t="s">
        <v>228</v>
      </c>
      <c r="E241" s="65" t="s">
        <v>235</v>
      </c>
      <c r="F241" s="65" t="s">
        <v>230</v>
      </c>
      <c r="G241" s="68" t="s">
        <v>232</v>
      </c>
      <c r="H241" s="66">
        <v>0</v>
      </c>
      <c r="I241" s="63" t="s">
        <v>229</v>
      </c>
      <c r="J241" s="63" t="s">
        <v>229</v>
      </c>
      <c r="K241" s="63" t="s">
        <v>229</v>
      </c>
      <c r="L241" s="64"/>
      <c r="M241" s="50"/>
    </row>
    <row r="242" spans="2:13" ht="54" x14ac:dyDescent="0.25">
      <c r="B242" s="54">
        <v>12</v>
      </c>
      <c r="C242" s="76" t="s">
        <v>215</v>
      </c>
      <c r="D242" s="65" t="s">
        <v>230</v>
      </c>
      <c r="E242" s="71" t="s">
        <v>231</v>
      </c>
      <c r="F242" s="65" t="s">
        <v>229</v>
      </c>
      <c r="G242" s="68" t="s">
        <v>229</v>
      </c>
      <c r="H242" s="66">
        <v>0</v>
      </c>
      <c r="I242" s="63" t="s">
        <v>229</v>
      </c>
      <c r="J242" s="63" t="s">
        <v>229</v>
      </c>
      <c r="K242" s="63" t="s">
        <v>229</v>
      </c>
      <c r="L242" s="64"/>
      <c r="M242" s="50"/>
    </row>
    <row r="243" spans="2:13" ht="18" x14ac:dyDescent="0.25">
      <c r="B243" s="54">
        <v>13</v>
      </c>
      <c r="C243" s="70" t="s">
        <v>91</v>
      </c>
      <c r="D243" s="65" t="s">
        <v>230</v>
      </c>
      <c r="E243" s="71" t="s">
        <v>231</v>
      </c>
      <c r="F243" s="65" t="s">
        <v>229</v>
      </c>
      <c r="G243" s="68" t="s">
        <v>229</v>
      </c>
      <c r="H243" s="66">
        <v>0</v>
      </c>
      <c r="I243" s="63" t="s">
        <v>229</v>
      </c>
      <c r="J243" s="63" t="s">
        <v>229</v>
      </c>
      <c r="K243" s="63" t="s">
        <v>229</v>
      </c>
      <c r="L243" s="64"/>
      <c r="M243" s="50"/>
    </row>
    <row r="244" spans="2:13" ht="18" x14ac:dyDescent="0.25">
      <c r="B244" s="54">
        <v>14</v>
      </c>
      <c r="C244" s="70" t="s">
        <v>23</v>
      </c>
      <c r="D244" s="65" t="s">
        <v>230</v>
      </c>
      <c r="E244" s="71" t="s">
        <v>231</v>
      </c>
      <c r="F244" s="65" t="s">
        <v>229</v>
      </c>
      <c r="G244" s="68" t="s">
        <v>229</v>
      </c>
      <c r="H244" s="66">
        <v>0</v>
      </c>
      <c r="I244" s="63" t="s">
        <v>229</v>
      </c>
      <c r="J244" s="63" t="s">
        <v>229</v>
      </c>
      <c r="K244" s="63" t="s">
        <v>229</v>
      </c>
      <c r="L244" s="64"/>
      <c r="M244" s="50"/>
    </row>
    <row r="245" spans="2:13" ht="18" x14ac:dyDescent="0.25">
      <c r="B245" s="54">
        <v>15</v>
      </c>
      <c r="C245" s="70" t="s">
        <v>216</v>
      </c>
      <c r="D245" s="65" t="s">
        <v>230</v>
      </c>
      <c r="E245" s="71" t="s">
        <v>231</v>
      </c>
      <c r="F245" s="65" t="s">
        <v>229</v>
      </c>
      <c r="G245" s="68" t="s">
        <v>229</v>
      </c>
      <c r="H245" s="66">
        <v>0</v>
      </c>
      <c r="I245" s="63" t="s">
        <v>229</v>
      </c>
      <c r="J245" s="63" t="s">
        <v>229</v>
      </c>
      <c r="K245" s="63" t="s">
        <v>229</v>
      </c>
      <c r="L245" s="64"/>
      <c r="M245" s="50"/>
    </row>
    <row r="246" spans="2:13" ht="18" x14ac:dyDescent="0.25">
      <c r="B246" s="54">
        <v>16</v>
      </c>
      <c r="C246" s="70" t="s">
        <v>217</v>
      </c>
      <c r="D246" s="65" t="s">
        <v>230</v>
      </c>
      <c r="E246" s="71" t="s">
        <v>231</v>
      </c>
      <c r="F246" s="65" t="s">
        <v>229</v>
      </c>
      <c r="G246" s="68" t="s">
        <v>229</v>
      </c>
      <c r="H246" s="66">
        <v>0</v>
      </c>
      <c r="I246" s="63" t="s">
        <v>229</v>
      </c>
      <c r="J246" s="63" t="s">
        <v>229</v>
      </c>
      <c r="K246" s="63" t="s">
        <v>229</v>
      </c>
      <c r="L246" s="64"/>
      <c r="M246" s="50"/>
    </row>
    <row r="247" spans="2:13" ht="54" x14ac:dyDescent="0.25">
      <c r="B247" s="54">
        <v>17</v>
      </c>
      <c r="C247" s="76" t="s">
        <v>143</v>
      </c>
      <c r="D247" s="65" t="s">
        <v>230</v>
      </c>
      <c r="E247" s="71" t="s">
        <v>231</v>
      </c>
      <c r="F247" s="65" t="s">
        <v>229</v>
      </c>
      <c r="G247" s="68" t="s">
        <v>229</v>
      </c>
      <c r="H247" s="66">
        <v>0</v>
      </c>
      <c r="I247" s="63" t="s">
        <v>229</v>
      </c>
      <c r="J247" s="63" t="s">
        <v>229</v>
      </c>
      <c r="K247" s="63" t="s">
        <v>229</v>
      </c>
      <c r="L247" s="64"/>
      <c r="M247" s="50"/>
    </row>
    <row r="248" spans="2:13" ht="72" x14ac:dyDescent="0.25">
      <c r="B248" s="54">
        <v>18</v>
      </c>
      <c r="C248" s="76" t="s">
        <v>218</v>
      </c>
      <c r="D248" s="65" t="s">
        <v>230</v>
      </c>
      <c r="E248" s="71" t="s">
        <v>231</v>
      </c>
      <c r="F248" s="65" t="s">
        <v>229</v>
      </c>
      <c r="G248" s="68" t="s">
        <v>229</v>
      </c>
      <c r="H248" s="66">
        <v>0</v>
      </c>
      <c r="I248" s="63" t="s">
        <v>229</v>
      </c>
      <c r="J248" s="63" t="s">
        <v>229</v>
      </c>
      <c r="K248" s="63" t="s">
        <v>229</v>
      </c>
      <c r="L248" s="64"/>
      <c r="M248" s="50"/>
    </row>
    <row r="249" spans="2:13" ht="54" x14ac:dyDescent="0.25">
      <c r="B249" s="54">
        <v>19</v>
      </c>
      <c r="C249" s="76" t="s">
        <v>219</v>
      </c>
      <c r="D249" s="65" t="s">
        <v>230</v>
      </c>
      <c r="E249" s="71" t="s">
        <v>231</v>
      </c>
      <c r="F249" s="65" t="s">
        <v>229</v>
      </c>
      <c r="G249" s="68" t="s">
        <v>229</v>
      </c>
      <c r="H249" s="66">
        <v>0</v>
      </c>
      <c r="I249" s="63" t="s">
        <v>229</v>
      </c>
      <c r="J249" s="63" t="s">
        <v>229</v>
      </c>
      <c r="K249" s="63" t="s">
        <v>229</v>
      </c>
      <c r="L249" s="64"/>
      <c r="M249" s="50"/>
    </row>
    <row r="250" spans="2:13" ht="18" x14ac:dyDescent="0.25">
      <c r="B250" s="54">
        <v>20</v>
      </c>
      <c r="C250" s="70" t="s">
        <v>220</v>
      </c>
      <c r="D250" s="65" t="s">
        <v>228</v>
      </c>
      <c r="E250" s="65" t="s">
        <v>235</v>
      </c>
      <c r="F250" s="65" t="s">
        <v>229</v>
      </c>
      <c r="G250" s="68" t="s">
        <v>229</v>
      </c>
      <c r="H250" s="66">
        <v>0</v>
      </c>
      <c r="I250" s="63" t="s">
        <v>229</v>
      </c>
      <c r="J250" s="63" t="s">
        <v>229</v>
      </c>
      <c r="K250" s="63" t="s">
        <v>229</v>
      </c>
      <c r="L250" s="64"/>
      <c r="M250" s="50"/>
    </row>
    <row r="251" spans="2:13" ht="18" x14ac:dyDescent="0.25">
      <c r="B251" s="54">
        <v>21</v>
      </c>
      <c r="C251" s="76" t="s">
        <v>274</v>
      </c>
      <c r="D251" s="65" t="s">
        <v>238</v>
      </c>
      <c r="E251" s="65" t="s">
        <v>239</v>
      </c>
      <c r="F251" s="65" t="s">
        <v>229</v>
      </c>
      <c r="G251" s="68" t="s">
        <v>229</v>
      </c>
      <c r="H251" s="66">
        <v>0</v>
      </c>
      <c r="I251" s="63" t="s">
        <v>229</v>
      </c>
      <c r="J251" s="63" t="s">
        <v>229</v>
      </c>
      <c r="K251" s="63" t="s">
        <v>229</v>
      </c>
      <c r="L251" s="64"/>
      <c r="M251" s="50"/>
    </row>
    <row r="252" spans="2:13" ht="36" x14ac:dyDescent="0.25">
      <c r="B252" s="54">
        <v>22</v>
      </c>
      <c r="C252" s="76" t="s">
        <v>104</v>
      </c>
      <c r="D252" s="65" t="s">
        <v>230</v>
      </c>
      <c r="E252" s="71" t="s">
        <v>231</v>
      </c>
      <c r="F252" s="65" t="s">
        <v>229</v>
      </c>
      <c r="G252" s="68" t="s">
        <v>229</v>
      </c>
      <c r="H252" s="66">
        <v>0</v>
      </c>
      <c r="I252" s="63" t="s">
        <v>229</v>
      </c>
      <c r="J252" s="63" t="s">
        <v>229</v>
      </c>
      <c r="K252" s="63" t="s">
        <v>229</v>
      </c>
      <c r="L252" s="64"/>
      <c r="M252" s="50"/>
    </row>
    <row r="253" spans="2:13" ht="36" x14ac:dyDescent="0.25">
      <c r="B253" s="54">
        <v>23</v>
      </c>
      <c r="C253" s="76" t="s">
        <v>225</v>
      </c>
      <c r="D253" s="65" t="s">
        <v>230</v>
      </c>
      <c r="E253" s="71" t="s">
        <v>231</v>
      </c>
      <c r="F253" s="65" t="s">
        <v>229</v>
      </c>
      <c r="G253" s="68" t="s">
        <v>229</v>
      </c>
      <c r="H253" s="66">
        <v>0</v>
      </c>
      <c r="I253" s="63" t="s">
        <v>229</v>
      </c>
      <c r="J253" s="63" t="s">
        <v>229</v>
      </c>
      <c r="K253" s="63" t="s">
        <v>229</v>
      </c>
      <c r="L253" s="64"/>
      <c r="M253" s="50"/>
    </row>
    <row r="254" spans="2:13" ht="36" x14ac:dyDescent="0.25">
      <c r="B254" s="54">
        <v>24</v>
      </c>
      <c r="C254" s="75" t="s">
        <v>221</v>
      </c>
      <c r="D254" s="68" t="s">
        <v>230</v>
      </c>
      <c r="E254" s="68" t="s">
        <v>231</v>
      </c>
      <c r="F254" s="68" t="s">
        <v>229</v>
      </c>
      <c r="G254" s="68" t="s">
        <v>229</v>
      </c>
      <c r="H254" s="77">
        <v>0</v>
      </c>
      <c r="I254" s="78" t="s">
        <v>229</v>
      </c>
      <c r="J254" s="78" t="s">
        <v>229</v>
      </c>
      <c r="K254" s="78" t="s">
        <v>229</v>
      </c>
      <c r="L254" s="79"/>
      <c r="M254" s="50"/>
    </row>
    <row r="255" spans="2:13" ht="54" x14ac:dyDescent="0.25">
      <c r="B255" s="54">
        <v>25</v>
      </c>
      <c r="C255" s="76" t="s">
        <v>222</v>
      </c>
      <c r="D255" s="65" t="s">
        <v>230</v>
      </c>
      <c r="E255" s="71" t="s">
        <v>231</v>
      </c>
      <c r="F255" s="65" t="s">
        <v>229</v>
      </c>
      <c r="G255" s="68" t="s">
        <v>229</v>
      </c>
      <c r="H255" s="66">
        <v>0</v>
      </c>
      <c r="I255" s="63" t="s">
        <v>229</v>
      </c>
      <c r="J255" s="63" t="s">
        <v>229</v>
      </c>
      <c r="K255" s="63" t="s">
        <v>229</v>
      </c>
      <c r="L255" s="64"/>
      <c r="M255" s="50"/>
    </row>
    <row r="256" spans="2:13" ht="28.5" customHeight="1" x14ac:dyDescent="0.25">
      <c r="B256" s="54">
        <v>26</v>
      </c>
      <c r="C256" s="70" t="s">
        <v>223</v>
      </c>
      <c r="D256" s="65" t="s">
        <v>230</v>
      </c>
      <c r="E256" s="71" t="s">
        <v>231</v>
      </c>
      <c r="F256" s="65" t="s">
        <v>229</v>
      </c>
      <c r="G256" s="68" t="s">
        <v>229</v>
      </c>
      <c r="H256" s="66">
        <v>0</v>
      </c>
      <c r="I256" s="63" t="s">
        <v>229</v>
      </c>
      <c r="J256" s="63" t="s">
        <v>229</v>
      </c>
      <c r="K256" s="63" t="s">
        <v>229</v>
      </c>
      <c r="L256" s="64"/>
      <c r="M256" s="50"/>
    </row>
    <row r="257" spans="2:13" ht="18" x14ac:dyDescent="0.3">
      <c r="B257" s="54">
        <v>27</v>
      </c>
      <c r="C257" s="70" t="s">
        <v>224</v>
      </c>
      <c r="D257" s="65" t="s">
        <v>230</v>
      </c>
      <c r="E257" s="71" t="s">
        <v>231</v>
      </c>
      <c r="F257" s="65" t="s">
        <v>229</v>
      </c>
      <c r="G257" s="68" t="s">
        <v>229</v>
      </c>
      <c r="H257" s="66">
        <v>0</v>
      </c>
      <c r="I257" s="63" t="s">
        <v>229</v>
      </c>
      <c r="J257" s="63" t="s">
        <v>229</v>
      </c>
      <c r="K257" s="63" t="s">
        <v>229</v>
      </c>
      <c r="L257" s="64"/>
      <c r="M257" s="67"/>
    </row>
    <row r="258" spans="2:13" ht="17.399999999999999" x14ac:dyDescent="0.3">
      <c r="B258" s="54"/>
      <c r="C258" s="80" t="s">
        <v>132</v>
      </c>
      <c r="D258" s="80">
        <f>SUM(D233:D257)</f>
        <v>16</v>
      </c>
      <c r="E258" s="80"/>
      <c r="F258" s="80"/>
      <c r="G258" s="80"/>
      <c r="H258" s="80"/>
      <c r="I258" s="80"/>
      <c r="J258" s="80"/>
      <c r="K258" s="80"/>
      <c r="L258" s="80"/>
      <c r="M258" s="80"/>
    </row>
  </sheetData>
  <mergeCells count="2">
    <mergeCell ref="J1:M1"/>
    <mergeCell ref="B4:M5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2018-04-20T15:54:52Z</dcterms:modified>
</cp:coreProperties>
</file>