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0" yWindow="65416" windowWidth="15285" windowHeight="12810" firstSheet="1" activeTab="1"/>
  </bookViews>
  <sheets>
    <sheet name="прил.1" sheetId="1" state="hidden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<sst xmlns="http://schemas.openxmlformats.org/spreadsheetml/2006/main" count="146" uniqueCount="105">
  <si>
    <t>городского поселения Луговой</t>
  </si>
  <si>
    <t>к решению Совета депутатов</t>
  </si>
  <si>
    <t>3</t>
  </si>
  <si>
    <t>Приложение 1</t>
  </si>
  <si>
    <t>Отчет</t>
  </si>
  <si>
    <t>№ п/п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</si>
  <si>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</si>
  <si>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</si>
  <si>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</si>
  <si>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</si>
  <si>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</si>
  <si>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</si>
  <si>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1.</t>
  </si>
  <si>
    <t>Содержание внутрипоселковых дорог 
городского поселения Луговой на 2015 год 
и плановый период 2016 и 2017 годов</t>
  </si>
  <si>
    <t>1.1</t>
  </si>
  <si>
    <t>2.</t>
  </si>
  <si>
    <t xml:space="preserve">Благоустройство 
муниципального образования  городское 
поселение Луговой на 2015 год и 
плановый период 2016 и 2017 годов
</t>
  </si>
  <si>
    <t>2.1</t>
  </si>
  <si>
    <t>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</si>
  <si>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2.2</t>
  </si>
  <si>
    <t>Обеспечение оказания ритуальных услуг и содержания мест захоронения</t>
  </si>
  <si>
    <t>2.3</t>
  </si>
  <si>
    <t>Озеленение мест общего пользования (объектов социально-культурного назначения)</t>
  </si>
  <si>
    <t>2.4</t>
  </si>
  <si>
    <t>Улучшение экологической обстановки на территории поселения</t>
  </si>
  <si>
    <t>2.5</t>
  </si>
  <si>
    <t>Капитальный ремонт муниципального жилищного фонда муниципального образования городского поселение Луговой на 2015 и плановый период 2016-2017 годов</t>
  </si>
  <si>
    <t>3.1</t>
  </si>
  <si>
    <t>Задача 1.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</t>
  </si>
  <si>
    <t>4.</t>
  </si>
  <si>
    <t>Ремонт внутрипоселковых дорог 
городского поселения Луговой на 2015 год 
и плановый период 2016 и 2017 годов</t>
  </si>
  <si>
    <t>4.1</t>
  </si>
  <si>
    <t>Задача 1. Приведение дорожного покрытия и тротуаров, искусственных сооружений в соответствие с нормативными требованиями к транспортно-эксплуатационному состоянию</t>
  </si>
  <si>
    <t>Итого по всем муниципальным программ</t>
  </si>
  <si>
    <t>за 2015 года</t>
  </si>
  <si>
    <t>исполнении по муниципальным программам в муниципальном образовании городское поселение Луговой</t>
  </si>
  <si>
    <t>План на 2015 год, тыс. рублей</t>
  </si>
  <si>
    <t>Утверждено в бюджете на 2015 год</t>
  </si>
  <si>
    <t>Исполнение (касса) на 01.01.2016</t>
  </si>
  <si>
    <t>Мероприятия муниципальной программы</t>
  </si>
  <si>
    <t>к решению Совета Депутатов</t>
  </si>
  <si>
    <t xml:space="preserve"> №</t>
  </si>
  <si>
    <t>Цели, задачи и целевые показатели</t>
  </si>
  <si>
    <t>Единица измерения</t>
  </si>
  <si>
    <t>Значение целевого показателя</t>
  </si>
  <si>
    <t>Процент выполнения</t>
  </si>
  <si>
    <t>Причины отклонения от планового значения</t>
  </si>
  <si>
    <t>план</t>
  </si>
  <si>
    <t>факт</t>
  </si>
  <si>
    <t>1.1.</t>
  </si>
  <si>
    <t>Создание благоприятных условий для проживания и отдыха жителей городского поселения Луговой.</t>
  </si>
  <si>
    <t>Подпрограмма 4. «Санитарная очистка поселка»</t>
  </si>
  <si>
    <t>Подпрограмма 5. «Прочее благоустройство»</t>
  </si>
  <si>
    <t>шт</t>
  </si>
  <si>
    <t>4.1.</t>
  </si>
  <si>
    <t>5.1.</t>
  </si>
  <si>
    <t>5.2.</t>
  </si>
  <si>
    <t>Отсутствие финансирования</t>
  </si>
  <si>
    <t>Приложения № 2</t>
  </si>
  <si>
    <t>"____" ______________ 2016 г</t>
  </si>
  <si>
    <t>Задача 1. Содержание дорожной сети, находящейся в городском поселении Луговой, ее обустройство, улучшение эксплуатационного состояния</t>
  </si>
  <si>
    <t>1.2</t>
  </si>
  <si>
    <t>1.3</t>
  </si>
  <si>
    <t>1.4</t>
  </si>
  <si>
    <t xml:space="preserve">Цель: развитие сферы культуры сельского поселения Леуши. </t>
  </si>
  <si>
    <t>Количество культурно-досуговых мероприятий</t>
  </si>
  <si>
    <t>единиц</t>
  </si>
  <si>
    <t>Количество занимающихся в культурно-досуговых формированиях</t>
  </si>
  <si>
    <t>Количество культурно-досуговых формирований</t>
  </si>
  <si>
    <t>чел.</t>
  </si>
  <si>
    <t>"Развитие сферы культуры, спорта и делам молодежи                                                                                                                                      сельского поселения Леуши на 2014 – 2016 годы и на период  до 2020 года"</t>
  </si>
  <si>
    <t xml:space="preserve">                                                                   " Ремонт и содержание дорог общего пользования местного значения                                                                                                                                                         в муниципальном образовании сельское поселение Леуши  на 2014-2016 годы и на плановый период до 2020 года"</t>
  </si>
  <si>
    <t xml:space="preserve">Цель: Повышение уровня технического состояния дорог общего пользования. </t>
  </si>
  <si>
    <t>Подпрограмма 1. "Ремонт дорог общего пользования"</t>
  </si>
  <si>
    <t>Количество отремонтированных дорог</t>
  </si>
  <si>
    <t>км</t>
  </si>
  <si>
    <t>Зимнее и летнее содержание дорог</t>
  </si>
  <si>
    <t xml:space="preserve">                                                                           Подпрограмма 2 "Содержание дорог общего пользования"</t>
  </si>
  <si>
    <t xml:space="preserve">«Благоустройство территории 
сельского поселения Леуши на 2014- 2016 годы и плановый период до 2020 года» 
</t>
  </si>
  <si>
    <t xml:space="preserve">Цель: Обеспечение качественного и высокоэффективного наружного освещения населенных пунктов сельского поселения Леуши;
повышение уровня благоустройства территории сельского поселения Леуши для обеспечения благоприятных условий проживания населения
</t>
  </si>
  <si>
    <t>Устройство контейнерных площадок</t>
  </si>
  <si>
    <t>Устройство детских площадок</t>
  </si>
  <si>
    <t>Ремонт детских площадок</t>
  </si>
  <si>
    <t>%</t>
  </si>
  <si>
    <t xml:space="preserve">                               Капитальный ремонт жилого фонда сельского поселения Леуши на 2014-2016 годы и на период до 2020 года</t>
  </si>
  <si>
    <t xml:space="preserve">Цель: устранение физического и морального  износа  элементов зданий с частичной заменой, при  необходимости, конструктивных элементов и   систем инженерного оборудования,     направленных на улучшение эксплуатационных показателей существующего  жилищного фонда; </t>
  </si>
  <si>
    <t>ремонт печей</t>
  </si>
  <si>
    <t>ремонт кровли</t>
  </si>
  <si>
    <t>замена оконных блоков</t>
  </si>
  <si>
    <t>ремонт полов</t>
  </si>
  <si>
    <t>Организация деятельности администрации сельского поселения Леуши</t>
  </si>
  <si>
    <t>Цель :Осуществление возложенных на администрацию сельского поселения Леуши(далее - администрация поселения) полномочий по решению  вопросов местного значения и переданных  в установленном порядке отдельных государственных полномочий</t>
  </si>
  <si>
    <t>Обеспечение оплаты труда, гарантий и компенсаций для работников администрации  в соответствии с действующим законодательством</t>
  </si>
  <si>
    <t>Исполнение расходных обязательств по реализации вопросов местного значения</t>
  </si>
  <si>
    <t>Исполнение расходных обязательств по реализации отдельных переданных государственных полномочий</t>
  </si>
  <si>
    <t>Своевременное и качественное рассмотрение обращений граждан, объединений граждан, в том числе юридических лиц</t>
  </si>
  <si>
    <t>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</t>
  </si>
  <si>
    <t>Цель:Развитие системы добровольных народных дружин по предупреждению нарушений общественного порядка</t>
  </si>
  <si>
    <r>
      <t>Доля выявленных с участием общественности правонарушений</t>
    </r>
    <r>
      <rPr>
        <u val="single"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в общем количестве правонарушений, % </t>
    </r>
  </si>
  <si>
    <t>Достижение целевых показателей муниципальных программ за 2018 г.</t>
  </si>
  <si>
    <t>Формирование комфортной городской среды в сельском поселении Леуши на 2018-2022 годы"</t>
  </si>
  <si>
    <t>Цель: Повышение качества и комфорта городской среды на территории сельского поселения Леуши"</t>
  </si>
  <si>
    <t>Количество и площадь площадок, специально оборудованных для отдыха, общения и проведения досуга разными группами населения (спортивные площадки, детские площадки, площадки для выгула собак и другие)</t>
  </si>
  <si>
    <t>4/12100</t>
  </si>
  <si>
    <t>Ед./кв.м.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</si>
</sst>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_р_._-;_-@_-"/>
    <numFmt numFmtId="181" formatCode="#,##0_р_.;[Red]#,##0_р_.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_р_._-;\-* #,##0.00_р_._-;_-* &quot;-&quot;_р_._-;_-@_-"/>
    <numFmt numFmtId="188" formatCode="0.000"/>
    <numFmt numFmtId="189" formatCode="#,##0.00&quot;р.&quot;"/>
    <numFmt numFmtId="190" formatCode="#,##0.00_р_.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#,##0.000"/>
    <numFmt numFmtId="197" formatCode="_-* #,##0.000_р_._-;\-* #,##0.000_р_._-;_-* &quot;-&quot;_р_._-;_-@_-"/>
    <numFmt numFmtId="198" formatCode="_-* #,##0.0000_р_._-;\-* #,##0.0000_р_._-;_-* &quot;-&quot;_р_._-;_-@_-"/>
    <numFmt numFmtId="199" formatCode="0.00;[Red]\-0.00"/>
    <numFmt numFmtId="200" formatCode="#,##0.0_р_."/>
    <numFmt numFmtId="201" formatCode="#,##0.0_р_.;\-#,##0.0_р_."/>
    <numFmt numFmtId="202" formatCode="#,##0_р_."/>
    <numFmt numFmtId="203" formatCode="_-* #,##0_р_._-;\-* #,##0_р_._-;_-* &quot;-&quot;?_р_._-;_-@_-"/>
    <numFmt numFmtId="204" formatCode="_-* #,##0.00_р_._-;\-* #,##0.00_р_._-;_-* &quot;-&quot;?_р_._-;_-@_-"/>
    <numFmt numFmtId="205" formatCode="&quot;&quot;#000"/>
    <numFmt numFmtId="206" formatCode="&quot;&quot;###,##0.00"/>
    <numFmt numFmtId="207" formatCode="&quot;&quot;###,##0.0"/>
    <numFmt numFmtId="208" formatCode="_-* #,##0.0_р_._-;\-* #,##0.0_р_._-;_-* &quot;-&quot;??_р_._-;_-@_-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/>
      <protection locked="0"/>
    </xf>
    <xf numFmtId="171" fontId="0" fillId="0" borderId="10" xfId="0" applyNumberFormat="1" applyBorder="1" applyAlignment="1">
      <alignment/>
    </xf>
    <xf numFmtId="171" fontId="0" fillId="0" borderId="11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9" fillId="34" borderId="10" xfId="0" applyNumberFormat="1" applyFont="1" applyFill="1" applyBorder="1" applyAlignment="1">
      <alignment/>
    </xf>
    <xf numFmtId="0" fontId="9" fillId="34" borderId="13" xfId="0" applyFont="1" applyFill="1" applyBorder="1" applyAlignment="1">
      <alignment wrapText="1"/>
    </xf>
    <xf numFmtId="171" fontId="9" fillId="34" borderId="10" xfId="0" applyNumberFormat="1" applyFont="1" applyFill="1" applyBorder="1" applyAlignment="1">
      <alignment/>
    </xf>
    <xf numFmtId="171" fontId="9" fillId="34" borderId="11" xfId="0" applyNumberFormat="1" applyFont="1" applyFill="1" applyBorder="1" applyAlignment="1">
      <alignment/>
    </xf>
    <xf numFmtId="171" fontId="9" fillId="34" borderId="12" xfId="0" applyNumberFormat="1" applyFont="1" applyFill="1" applyBorder="1" applyAlignment="1">
      <alignment/>
    </xf>
    <xf numFmtId="208" fontId="9" fillId="34" borderId="10" xfId="0" applyNumberFormat="1" applyFont="1" applyFill="1" applyBorder="1" applyAlignment="1">
      <alignment/>
    </xf>
    <xf numFmtId="208" fontId="9" fillId="34" borderId="11" xfId="0" applyNumberFormat="1" applyFont="1" applyFill="1" applyBorder="1" applyAlignment="1">
      <alignment/>
    </xf>
    <xf numFmtId="208" fontId="9" fillId="34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171" fontId="9" fillId="0" borderId="12" xfId="0" applyNumberFormat="1" applyFont="1" applyBorder="1" applyAlignment="1">
      <alignment/>
    </xf>
    <xf numFmtId="208" fontId="0" fillId="0" borderId="10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9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171" fontId="0" fillId="0" borderId="10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1" fontId="9" fillId="0" borderId="12" xfId="0" applyNumberFormat="1" applyFont="1" applyBorder="1" applyAlignment="1">
      <alignment horizontal="center"/>
    </xf>
    <xf numFmtId="208" fontId="0" fillId="0" borderId="10" xfId="0" applyNumberFormat="1" applyBorder="1" applyAlignment="1">
      <alignment horizontal="center"/>
    </xf>
    <xf numFmtId="208" fontId="0" fillId="0" borderId="11" xfId="0" applyNumberFormat="1" applyBorder="1" applyAlignment="1">
      <alignment horizontal="center"/>
    </xf>
    <xf numFmtId="208" fontId="9" fillId="0" borderId="12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171" fontId="0" fillId="0" borderId="14" xfId="0" applyNumberFormat="1" applyBorder="1" applyAlignment="1">
      <alignment/>
    </xf>
    <xf numFmtId="171" fontId="0" fillId="0" borderId="15" xfId="0" applyNumberFormat="1" applyBorder="1" applyAlignment="1">
      <alignment/>
    </xf>
    <xf numFmtId="171" fontId="9" fillId="0" borderId="16" xfId="0" applyNumberFormat="1" applyFont="1" applyBorder="1" applyAlignment="1">
      <alignment/>
    </xf>
    <xf numFmtId="208" fontId="0" fillId="0" borderId="14" xfId="0" applyNumberFormat="1" applyBorder="1" applyAlignment="1">
      <alignment/>
    </xf>
    <xf numFmtId="208" fontId="0" fillId="0" borderId="15" xfId="0" applyNumberFormat="1" applyBorder="1" applyAlignment="1">
      <alignment/>
    </xf>
    <xf numFmtId="208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wrapText="1"/>
    </xf>
    <xf numFmtId="171" fontId="9" fillId="0" borderId="17" xfId="0" applyNumberFormat="1" applyFont="1" applyBorder="1" applyAlignment="1">
      <alignment/>
    </xf>
    <xf numFmtId="171" fontId="9" fillId="0" borderId="19" xfId="0" applyNumberFormat="1" applyFont="1" applyBorder="1" applyAlignment="1">
      <alignment/>
    </xf>
    <xf numFmtId="171" fontId="9" fillId="0" borderId="20" xfId="0" applyNumberFormat="1" applyFont="1" applyBorder="1" applyAlignment="1">
      <alignment/>
    </xf>
    <xf numFmtId="208" fontId="9" fillId="0" borderId="17" xfId="0" applyNumberFormat="1" applyFont="1" applyBorder="1" applyAlignment="1">
      <alignment/>
    </xf>
    <xf numFmtId="208" fontId="9" fillId="0" borderId="19" xfId="0" applyNumberFormat="1" applyFont="1" applyBorder="1" applyAlignment="1">
      <alignment/>
    </xf>
    <xf numFmtId="208" fontId="9" fillId="0" borderId="2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wrapText="1"/>
    </xf>
    <xf numFmtId="194" fontId="11" fillId="0" borderId="11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94" fontId="11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1" fontId="15" fillId="0" borderId="11" xfId="0" applyNumberFormat="1" applyFont="1" applyBorder="1" applyAlignment="1">
      <alignment horizontal="center" vertical="top" wrapText="1"/>
    </xf>
    <xf numFmtId="1" fontId="11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4" fillId="0" borderId="22" xfId="0" applyFont="1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24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28" xfId="0" applyFont="1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1" xfId="0" applyFont="1" applyBorder="1" applyAlignment="1">
      <alignment wrapText="1"/>
    </xf>
    <xf numFmtId="0" fontId="2" fillId="0" borderId="29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30" xfId="0" applyFont="1" applyBorder="1" applyAlignment="1">
      <alignment wrapText="1"/>
    </xf>
    <xf numFmtId="0" fontId="8" fillId="0" borderId="13" xfId="0" applyFont="1" applyBorder="1" applyAlignment="1">
      <alignment horizontal="justify"/>
    </xf>
    <xf numFmtId="0" fontId="16" fillId="0" borderId="28" xfId="0" applyFont="1" applyBorder="1" applyAlignment="1">
      <alignment/>
    </xf>
    <xf numFmtId="0" fontId="16" fillId="0" borderId="21" xfId="0" applyFont="1" applyBorder="1" applyAlignment="1">
      <alignment/>
    </xf>
    <xf numFmtId="0" fontId="54" fillId="0" borderId="29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30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54" fillId="0" borderId="28" xfId="0" applyFont="1" applyBorder="1" applyAlignment="1">
      <alignment horizontal="justify"/>
    </xf>
    <xf numFmtId="0" fontId="8" fillId="0" borderId="11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1" xfId="0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56" fillId="0" borderId="31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3" width="6.375" style="0" bestFit="1" customWidth="1"/>
    <col min="4" max="5" width="11.00390625" style="0" bestFit="1" customWidth="1"/>
    <col min="6" max="6" width="12.00390625" style="0" bestFit="1" customWidth="1"/>
    <col min="7" max="7" width="6.375" style="0" bestFit="1" customWidth="1"/>
    <col min="8" max="9" width="11.00390625" style="0" bestFit="1" customWidth="1"/>
    <col min="10" max="10" width="12.00390625" style="0" bestFit="1" customWidth="1"/>
    <col min="11" max="11" width="6.375" style="0" bestFit="1" customWidth="1"/>
    <col min="12" max="12" width="12.25390625" style="0" customWidth="1"/>
    <col min="13" max="13" width="11.75390625" style="0" customWidth="1"/>
    <col min="14" max="14" width="13.75390625" style="0" customWidth="1"/>
    <col min="15" max="15" width="6.375" style="0" bestFit="1" customWidth="1"/>
    <col min="16" max="16" width="9.875" style="0" customWidth="1"/>
    <col min="17" max="17" width="10.00390625" style="0" bestFit="1" customWidth="1"/>
    <col min="18" max="18" width="8.375" style="0" bestFit="1" customWidth="1"/>
    <col min="19" max="19" width="6.375" style="0" bestFit="1" customWidth="1"/>
    <col min="21" max="21" width="10.00390625" style="0" bestFit="1" customWidth="1"/>
    <col min="22" max="22" width="8.75390625" style="0" customWidth="1"/>
  </cols>
  <sheetData>
    <row r="1" spans="18:19" ht="15.75">
      <c r="R1" s="5" t="s">
        <v>3</v>
      </c>
      <c r="S1" s="3"/>
    </row>
    <row r="2" spans="18:19" ht="15.75">
      <c r="R2" s="2" t="s">
        <v>1</v>
      </c>
      <c r="S2" s="3"/>
    </row>
    <row r="3" spans="18:21" ht="15">
      <c r="R3" s="59" t="s">
        <v>0</v>
      </c>
      <c r="S3" s="3"/>
      <c r="T3" s="3"/>
      <c r="U3" s="3"/>
    </row>
    <row r="4" spans="18:21" ht="13.5" customHeight="1">
      <c r="R4" s="7" t="s">
        <v>59</v>
      </c>
      <c r="S4" s="4"/>
      <c r="T4" s="3"/>
      <c r="U4" s="3"/>
    </row>
    <row r="6" spans="1:22" ht="12.7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12.75">
      <c r="A7" s="84" t="s">
        <v>35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spans="1:22" ht="12.75">
      <c r="A8" s="84" t="s">
        <v>34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</row>
    <row r="9" ht="13.5" thickBot="1">
      <c r="A9" s="10"/>
    </row>
    <row r="10" spans="1:22" s="11" customFormat="1" ht="24.75" customHeight="1">
      <c r="A10" s="85" t="s">
        <v>5</v>
      </c>
      <c r="B10" s="87" t="s">
        <v>39</v>
      </c>
      <c r="C10" s="89" t="s">
        <v>36</v>
      </c>
      <c r="D10" s="90"/>
      <c r="E10" s="90"/>
      <c r="F10" s="91"/>
      <c r="G10" s="89" t="s">
        <v>37</v>
      </c>
      <c r="H10" s="90"/>
      <c r="I10" s="90"/>
      <c r="J10" s="91"/>
      <c r="K10" s="89" t="s">
        <v>38</v>
      </c>
      <c r="L10" s="90"/>
      <c r="M10" s="90"/>
      <c r="N10" s="91"/>
      <c r="O10" s="89" t="s">
        <v>6</v>
      </c>
      <c r="P10" s="90"/>
      <c r="Q10" s="90"/>
      <c r="R10" s="91"/>
      <c r="S10" s="89" t="s">
        <v>7</v>
      </c>
      <c r="T10" s="90"/>
      <c r="U10" s="90"/>
      <c r="V10" s="91"/>
    </row>
    <row r="11" spans="1:22" s="6" customFormat="1" ht="12.75">
      <c r="A11" s="86"/>
      <c r="B11" s="88"/>
      <c r="C11" s="12" t="s">
        <v>8</v>
      </c>
      <c r="D11" s="13" t="s">
        <v>9</v>
      </c>
      <c r="E11" s="13" t="s">
        <v>10</v>
      </c>
      <c r="F11" s="14" t="s">
        <v>11</v>
      </c>
      <c r="G11" s="12" t="s">
        <v>8</v>
      </c>
      <c r="H11" s="13" t="s">
        <v>9</v>
      </c>
      <c r="I11" s="13" t="s">
        <v>10</v>
      </c>
      <c r="J11" s="14" t="s">
        <v>11</v>
      </c>
      <c r="K11" s="12" t="s">
        <v>8</v>
      </c>
      <c r="L11" s="13" t="s">
        <v>9</v>
      </c>
      <c r="M11" s="13" t="s">
        <v>10</v>
      </c>
      <c r="N11" s="14" t="s">
        <v>11</v>
      </c>
      <c r="O11" s="12" t="s">
        <v>8</v>
      </c>
      <c r="P11" s="13" t="s">
        <v>9</v>
      </c>
      <c r="Q11" s="13" t="s">
        <v>10</v>
      </c>
      <c r="R11" s="14" t="s">
        <v>11</v>
      </c>
      <c r="S11" s="12" t="s">
        <v>8</v>
      </c>
      <c r="T11" s="13" t="s">
        <v>9</v>
      </c>
      <c r="U11" s="13" t="s">
        <v>10</v>
      </c>
      <c r="V11" s="14" t="s">
        <v>11</v>
      </c>
    </row>
    <row r="12" spans="1:22" ht="38.25">
      <c r="A12" s="15" t="s">
        <v>12</v>
      </c>
      <c r="B12" s="16" t="s">
        <v>13</v>
      </c>
      <c r="C12" s="17">
        <f>SUM(C13)</f>
        <v>0</v>
      </c>
      <c r="D12" s="18">
        <f>SUM(D13)</f>
        <v>0</v>
      </c>
      <c r="E12" s="18">
        <f>SUM(E13)</f>
        <v>548.6</v>
      </c>
      <c r="F12" s="19">
        <f aca="true" t="shared" si="0" ref="F12:F23">SUM(C12:E12)</f>
        <v>548.6</v>
      </c>
      <c r="G12" s="17">
        <f>SUM(G13)</f>
        <v>0</v>
      </c>
      <c r="H12" s="18">
        <f>SUM(H13)</f>
        <v>0</v>
      </c>
      <c r="I12" s="18">
        <f>SUM(I13)</f>
        <v>548.6</v>
      </c>
      <c r="J12" s="19">
        <f aca="true" t="shared" si="1" ref="J12:J23">SUM(G12:I12)</f>
        <v>548.6</v>
      </c>
      <c r="K12" s="17">
        <f>SUM(K13)</f>
        <v>0</v>
      </c>
      <c r="L12" s="18">
        <f>SUM(L13)</f>
        <v>0</v>
      </c>
      <c r="M12" s="18">
        <f>SUM(M13)</f>
        <v>548.6</v>
      </c>
      <c r="N12" s="19">
        <f aca="true" t="shared" si="2" ref="N12:N23">SUM(K12:M12)</f>
        <v>548.6</v>
      </c>
      <c r="O12" s="20">
        <f>SUM(O13)</f>
        <v>0</v>
      </c>
      <c r="P12" s="21">
        <f>SUM(P13)</f>
        <v>0</v>
      </c>
      <c r="Q12" s="21">
        <f>SUM(Q13)</f>
        <v>100</v>
      </c>
      <c r="R12" s="22">
        <f>SUM(O12:Q12)</f>
        <v>100</v>
      </c>
      <c r="S12" s="20">
        <f>SUM(S13)</f>
        <v>0</v>
      </c>
      <c r="T12" s="21">
        <f>SUM(T13)</f>
        <v>0</v>
      </c>
      <c r="U12" s="21">
        <f>SUM(U13)</f>
        <v>100</v>
      </c>
      <c r="V12" s="22">
        <f>SUM(S12:U12)</f>
        <v>100</v>
      </c>
    </row>
    <row r="13" spans="1:22" ht="51">
      <c r="A13" s="23" t="s">
        <v>14</v>
      </c>
      <c r="B13" s="24" t="s">
        <v>60</v>
      </c>
      <c r="C13" s="8"/>
      <c r="D13" s="9"/>
      <c r="E13" s="9">
        <v>548.6</v>
      </c>
      <c r="F13" s="25">
        <f t="shared" si="0"/>
        <v>548.6</v>
      </c>
      <c r="G13" s="8"/>
      <c r="H13" s="9"/>
      <c r="I13" s="9">
        <v>548.6</v>
      </c>
      <c r="J13" s="25">
        <f t="shared" si="1"/>
        <v>548.6</v>
      </c>
      <c r="K13" s="8"/>
      <c r="L13" s="9"/>
      <c r="M13" s="9">
        <v>548.6</v>
      </c>
      <c r="N13" s="25">
        <f t="shared" si="2"/>
        <v>548.6</v>
      </c>
      <c r="O13" s="26"/>
      <c r="P13" s="27"/>
      <c r="Q13" s="27">
        <f>M13/I13*100</f>
        <v>100</v>
      </c>
      <c r="R13" s="28">
        <f>SUM(O13:Q13)</f>
        <v>100</v>
      </c>
      <c r="S13" s="26"/>
      <c r="T13" s="27"/>
      <c r="U13" s="27">
        <f>M13/E13*100</f>
        <v>100</v>
      </c>
      <c r="V13" s="28">
        <f>U13</f>
        <v>100</v>
      </c>
    </row>
    <row r="14" spans="1:22" ht="63.75">
      <c r="A14" s="15" t="s">
        <v>15</v>
      </c>
      <c r="B14" s="16" t="s">
        <v>16</v>
      </c>
      <c r="C14" s="17">
        <f>SUM(C15)</f>
        <v>0</v>
      </c>
      <c r="D14" s="18">
        <f>SUM(D15)</f>
        <v>0</v>
      </c>
      <c r="E14" s="18">
        <f>SUM(E15:E19)</f>
        <v>947.1</v>
      </c>
      <c r="F14" s="19">
        <f t="shared" si="0"/>
        <v>947.1</v>
      </c>
      <c r="G14" s="17">
        <f>SUM(G15)</f>
        <v>0</v>
      </c>
      <c r="H14" s="18">
        <f>SUM(H15)</f>
        <v>0</v>
      </c>
      <c r="I14" s="18">
        <f>SUM(I15:I19)</f>
        <v>850.3</v>
      </c>
      <c r="J14" s="19">
        <f t="shared" si="1"/>
        <v>850.3</v>
      </c>
      <c r="K14" s="17">
        <f>SUM(K15)</f>
        <v>0</v>
      </c>
      <c r="L14" s="18">
        <f>SUM(L15)</f>
        <v>0</v>
      </c>
      <c r="M14" s="18">
        <f>SUM(M15:M19)</f>
        <v>818</v>
      </c>
      <c r="N14" s="19">
        <f t="shared" si="2"/>
        <v>818</v>
      </c>
      <c r="O14" s="20">
        <f>SUM(O15)</f>
        <v>0</v>
      </c>
      <c r="P14" s="21">
        <f>SUM(P15)</f>
        <v>0</v>
      </c>
      <c r="Q14" s="21">
        <f>M14/I14*100</f>
        <v>96.2013407032812</v>
      </c>
      <c r="R14" s="22">
        <f>N14/J14*100</f>
        <v>96.2013407032812</v>
      </c>
      <c r="S14" s="20">
        <f>SUM(S15)</f>
        <v>0</v>
      </c>
      <c r="T14" s="21">
        <f>SUM(T15)</f>
        <v>0</v>
      </c>
      <c r="U14" s="21">
        <f>M14/E14*100</f>
        <v>86.36891563720832</v>
      </c>
      <c r="V14" s="22">
        <f>N14/F14*100</f>
        <v>86.36891563720832</v>
      </c>
    </row>
    <row r="15" spans="1:22" s="6" customFormat="1" ht="63.75">
      <c r="A15" s="29" t="s">
        <v>17</v>
      </c>
      <c r="B15" s="30" t="s">
        <v>18</v>
      </c>
      <c r="C15" s="31"/>
      <c r="D15" s="32"/>
      <c r="E15" s="32">
        <v>500</v>
      </c>
      <c r="F15" s="33">
        <f t="shared" si="0"/>
        <v>500</v>
      </c>
      <c r="G15" s="31"/>
      <c r="H15" s="32"/>
      <c r="I15" s="32">
        <v>406.9</v>
      </c>
      <c r="J15" s="33">
        <f t="shared" si="1"/>
        <v>406.9</v>
      </c>
      <c r="K15" s="31"/>
      <c r="L15" s="32"/>
      <c r="M15" s="32">
        <v>406.9</v>
      </c>
      <c r="N15" s="33">
        <f t="shared" si="2"/>
        <v>406.9</v>
      </c>
      <c r="O15" s="34"/>
      <c r="P15" s="35"/>
      <c r="Q15" s="35">
        <f>M15/I15*100</f>
        <v>100</v>
      </c>
      <c r="R15" s="36">
        <f aca="true" t="shared" si="3" ref="R15:R23">SUM(O15:Q15)</f>
        <v>100</v>
      </c>
      <c r="S15" s="34"/>
      <c r="T15" s="35"/>
      <c r="U15" s="35">
        <f>M15/E15*100</f>
        <v>81.38</v>
      </c>
      <c r="V15" s="36">
        <f>U15</f>
        <v>81.38</v>
      </c>
    </row>
    <row r="16" spans="1:22" s="6" customFormat="1" ht="25.5">
      <c r="A16" s="29" t="s">
        <v>19</v>
      </c>
      <c r="B16" s="30" t="s">
        <v>20</v>
      </c>
      <c r="C16" s="31"/>
      <c r="D16" s="32"/>
      <c r="E16" s="32"/>
      <c r="F16" s="33">
        <f t="shared" si="0"/>
        <v>0</v>
      </c>
      <c r="G16" s="31"/>
      <c r="H16" s="32"/>
      <c r="I16" s="32"/>
      <c r="J16" s="33"/>
      <c r="K16" s="31"/>
      <c r="L16" s="32"/>
      <c r="M16" s="32"/>
      <c r="N16" s="33"/>
      <c r="O16" s="34"/>
      <c r="P16" s="35"/>
      <c r="Q16" s="35"/>
      <c r="R16" s="36"/>
      <c r="S16" s="34"/>
      <c r="T16" s="35"/>
      <c r="U16" s="35"/>
      <c r="V16" s="36"/>
    </row>
    <row r="17" spans="1:22" s="6" customFormat="1" ht="25.5">
      <c r="A17" s="29" t="s">
        <v>21</v>
      </c>
      <c r="B17" s="30" t="s">
        <v>22</v>
      </c>
      <c r="C17" s="31"/>
      <c r="D17" s="32"/>
      <c r="E17" s="32"/>
      <c r="F17" s="33">
        <f t="shared" si="0"/>
        <v>0</v>
      </c>
      <c r="G17" s="31"/>
      <c r="H17" s="32"/>
      <c r="I17" s="32"/>
      <c r="J17" s="33"/>
      <c r="K17" s="31"/>
      <c r="L17" s="32"/>
      <c r="M17" s="32"/>
      <c r="N17" s="33"/>
      <c r="O17" s="34"/>
      <c r="P17" s="35"/>
      <c r="Q17" s="35"/>
      <c r="R17" s="36"/>
      <c r="S17" s="34"/>
      <c r="T17" s="35"/>
      <c r="U17" s="35"/>
      <c r="V17" s="36"/>
    </row>
    <row r="18" spans="1:22" s="6" customFormat="1" ht="25.5">
      <c r="A18" s="29" t="s">
        <v>23</v>
      </c>
      <c r="B18" s="30" t="s">
        <v>24</v>
      </c>
      <c r="C18" s="31"/>
      <c r="D18" s="32"/>
      <c r="E18" s="32">
        <v>80</v>
      </c>
      <c r="F18" s="33">
        <f t="shared" si="0"/>
        <v>80</v>
      </c>
      <c r="G18" s="31"/>
      <c r="H18" s="32"/>
      <c r="I18" s="32">
        <v>80</v>
      </c>
      <c r="J18" s="33">
        <f t="shared" si="1"/>
        <v>80</v>
      </c>
      <c r="K18" s="31"/>
      <c r="L18" s="32"/>
      <c r="M18" s="32">
        <v>47.9</v>
      </c>
      <c r="N18" s="33">
        <f t="shared" si="2"/>
        <v>47.9</v>
      </c>
      <c r="O18" s="34"/>
      <c r="P18" s="35"/>
      <c r="Q18" s="35">
        <f>M18/I18*100</f>
        <v>59.875</v>
      </c>
      <c r="R18" s="36">
        <f t="shared" si="3"/>
        <v>59.875</v>
      </c>
      <c r="S18" s="34"/>
      <c r="T18" s="35"/>
      <c r="U18" s="35">
        <f>M18/E18*100</f>
        <v>59.875</v>
      </c>
      <c r="V18" s="36">
        <f>U18</f>
        <v>59.875</v>
      </c>
    </row>
    <row r="19" spans="1:22" s="6" customFormat="1" ht="38.25">
      <c r="A19" s="29" t="s">
        <v>25</v>
      </c>
      <c r="B19" s="30" t="s">
        <v>50</v>
      </c>
      <c r="C19" s="31"/>
      <c r="D19" s="32"/>
      <c r="E19" s="32">
        <v>367.1</v>
      </c>
      <c r="F19" s="33">
        <f t="shared" si="0"/>
        <v>367.1</v>
      </c>
      <c r="G19" s="31"/>
      <c r="H19" s="32"/>
      <c r="I19" s="32">
        <v>363.4</v>
      </c>
      <c r="J19" s="33">
        <f t="shared" si="1"/>
        <v>363.4</v>
      </c>
      <c r="K19" s="31"/>
      <c r="L19" s="32"/>
      <c r="M19" s="32">
        <v>363.2</v>
      </c>
      <c r="N19" s="33">
        <f t="shared" si="2"/>
        <v>363.2</v>
      </c>
      <c r="O19" s="34"/>
      <c r="P19" s="35"/>
      <c r="Q19" s="35">
        <f>M19/I19*100</f>
        <v>99.94496422674739</v>
      </c>
      <c r="R19" s="36">
        <f t="shared" si="3"/>
        <v>99.94496422674739</v>
      </c>
      <c r="S19" s="34"/>
      <c r="T19" s="35"/>
      <c r="U19" s="35">
        <f>M19/E19*100</f>
        <v>98.93761917733586</v>
      </c>
      <c r="V19" s="36">
        <f>U19</f>
        <v>98.93761917733586</v>
      </c>
    </row>
    <row r="20" spans="1:22" ht="51">
      <c r="A20" s="15" t="s">
        <v>2</v>
      </c>
      <c r="B20" s="16" t="s">
        <v>26</v>
      </c>
      <c r="C20" s="17">
        <f>SUM(C21)</f>
        <v>0</v>
      </c>
      <c r="D20" s="18">
        <f>SUM(D21)</f>
        <v>0</v>
      </c>
      <c r="E20" s="18">
        <f>SUM(E21)</f>
        <v>562.8</v>
      </c>
      <c r="F20" s="19">
        <f t="shared" si="0"/>
        <v>562.8</v>
      </c>
      <c r="G20" s="17">
        <f>SUM(G21)</f>
        <v>0</v>
      </c>
      <c r="H20" s="18">
        <f>SUM(H21)</f>
        <v>0</v>
      </c>
      <c r="I20" s="18">
        <f>SUM(I21)</f>
        <v>562.8</v>
      </c>
      <c r="J20" s="19">
        <f t="shared" si="1"/>
        <v>562.8</v>
      </c>
      <c r="K20" s="17">
        <f>SUM(K21)</f>
        <v>0</v>
      </c>
      <c r="L20" s="18">
        <f>SUM(L21)</f>
        <v>0</v>
      </c>
      <c r="M20" s="18">
        <f>SUM(M21)</f>
        <v>562.8</v>
      </c>
      <c r="N20" s="19">
        <f t="shared" si="2"/>
        <v>562.8</v>
      </c>
      <c r="O20" s="20">
        <f>SUM(O21)</f>
        <v>0</v>
      </c>
      <c r="P20" s="21">
        <f>SUM(P21)</f>
        <v>0</v>
      </c>
      <c r="Q20" s="21">
        <f>SUM(Q21)</f>
        <v>100</v>
      </c>
      <c r="R20" s="22">
        <f t="shared" si="3"/>
        <v>100</v>
      </c>
      <c r="S20" s="20">
        <f>SUM(S21)</f>
        <v>0</v>
      </c>
      <c r="T20" s="21">
        <f>SUM(T21)</f>
        <v>0</v>
      </c>
      <c r="U20" s="21">
        <f>SUM(U21)</f>
        <v>100</v>
      </c>
      <c r="V20" s="22">
        <f>SUM(S20:U20)</f>
        <v>100</v>
      </c>
    </row>
    <row r="21" spans="1:22" s="6" customFormat="1" ht="76.5">
      <c r="A21" s="29" t="s">
        <v>27</v>
      </c>
      <c r="B21" s="30" t="s">
        <v>28</v>
      </c>
      <c r="C21" s="31"/>
      <c r="D21" s="32"/>
      <c r="E21" s="32">
        <v>562.8</v>
      </c>
      <c r="F21" s="33">
        <f t="shared" si="0"/>
        <v>562.8</v>
      </c>
      <c r="G21" s="31"/>
      <c r="H21" s="32"/>
      <c r="I21" s="32">
        <v>562.8</v>
      </c>
      <c r="J21" s="33">
        <f t="shared" si="1"/>
        <v>562.8</v>
      </c>
      <c r="K21" s="31"/>
      <c r="L21" s="32"/>
      <c r="M21" s="32">
        <v>562.8</v>
      </c>
      <c r="N21" s="33">
        <f t="shared" si="2"/>
        <v>562.8</v>
      </c>
      <c r="O21" s="34"/>
      <c r="P21" s="35"/>
      <c r="Q21" s="35">
        <f>M21/I21*100</f>
        <v>100</v>
      </c>
      <c r="R21" s="36">
        <f t="shared" si="3"/>
        <v>100</v>
      </c>
      <c r="S21" s="34"/>
      <c r="T21" s="35"/>
      <c r="U21" s="35">
        <f>M21/E21*100</f>
        <v>100</v>
      </c>
      <c r="V21" s="36">
        <f>U21</f>
        <v>100</v>
      </c>
    </row>
    <row r="22" spans="1:22" ht="38.25">
      <c r="A22" s="15" t="s">
        <v>29</v>
      </c>
      <c r="B22" s="16" t="s">
        <v>30</v>
      </c>
      <c r="C22" s="17">
        <f>SUM(C23)</f>
        <v>0</v>
      </c>
      <c r="D22" s="18">
        <f>SUM(D23)</f>
        <v>9417.9</v>
      </c>
      <c r="E22" s="18">
        <f>SUM(E23)</f>
        <v>0</v>
      </c>
      <c r="F22" s="19">
        <f t="shared" si="0"/>
        <v>9417.9</v>
      </c>
      <c r="G22" s="17">
        <f>SUM(G23)</f>
        <v>0</v>
      </c>
      <c r="H22" s="18">
        <f>SUM(H23)</f>
        <v>9417.9</v>
      </c>
      <c r="I22" s="18">
        <f>SUM(I23)</f>
        <v>0</v>
      </c>
      <c r="J22" s="19">
        <f t="shared" si="1"/>
        <v>9417.9</v>
      </c>
      <c r="K22" s="17">
        <f>SUM(K23)</f>
        <v>0</v>
      </c>
      <c r="L22" s="18">
        <f>SUM(L23)</f>
        <v>9417.9</v>
      </c>
      <c r="M22" s="18">
        <f>SUM(M23)</f>
        <v>0</v>
      </c>
      <c r="N22" s="19">
        <f t="shared" si="2"/>
        <v>9417.9</v>
      </c>
      <c r="O22" s="20">
        <f>SUM(O23)</f>
        <v>0</v>
      </c>
      <c r="P22" s="21">
        <f>SUM(P23)</f>
        <v>100</v>
      </c>
      <c r="Q22" s="21">
        <f>SUM(Q23)</f>
        <v>0</v>
      </c>
      <c r="R22" s="22">
        <f t="shared" si="3"/>
        <v>100</v>
      </c>
      <c r="S22" s="20">
        <f>SUM(S23)</f>
        <v>0</v>
      </c>
      <c r="T22" s="21">
        <f>SUM(T23)</f>
        <v>100</v>
      </c>
      <c r="U22" s="21">
        <f>SUM(U23)</f>
        <v>0</v>
      </c>
      <c r="V22" s="22">
        <f>SUM(S22:U22)</f>
        <v>100</v>
      </c>
    </row>
    <row r="23" spans="1:22" ht="51.75" thickBot="1">
      <c r="A23" s="37" t="s">
        <v>31</v>
      </c>
      <c r="B23" s="24" t="s">
        <v>32</v>
      </c>
      <c r="C23" s="38"/>
      <c r="D23" s="39">
        <v>9417.9</v>
      </c>
      <c r="E23" s="39">
        <v>0</v>
      </c>
      <c r="F23" s="40">
        <f t="shared" si="0"/>
        <v>9417.9</v>
      </c>
      <c r="G23" s="38"/>
      <c r="H23" s="39">
        <v>9417.9</v>
      </c>
      <c r="I23" s="39">
        <v>0</v>
      </c>
      <c r="J23" s="40">
        <f t="shared" si="1"/>
        <v>9417.9</v>
      </c>
      <c r="K23" s="38"/>
      <c r="L23" s="39">
        <v>9417.9</v>
      </c>
      <c r="M23" s="39">
        <v>0</v>
      </c>
      <c r="N23" s="40">
        <f t="shared" si="2"/>
        <v>9417.9</v>
      </c>
      <c r="O23" s="41"/>
      <c r="P23" s="42">
        <f>L23/H23*100</f>
        <v>100</v>
      </c>
      <c r="Q23" s="42"/>
      <c r="R23" s="43">
        <f t="shared" si="3"/>
        <v>100</v>
      </c>
      <c r="S23" s="41"/>
      <c r="T23" s="42">
        <f>L23/H23*100</f>
        <v>100</v>
      </c>
      <c r="U23" s="42"/>
      <c r="V23" s="43">
        <f>U23</f>
        <v>0</v>
      </c>
    </row>
    <row r="24" spans="1:22" s="52" customFormat="1" ht="13.5" thickBot="1">
      <c r="A24" s="44"/>
      <c r="B24" s="45" t="s">
        <v>33</v>
      </c>
      <c r="C24" s="46">
        <f>C12+C14+C20+C22</f>
        <v>0</v>
      </c>
      <c r="D24" s="47">
        <f aca="true" t="shared" si="4" ref="D24:N24">D12+D14+D20+D22</f>
        <v>9417.9</v>
      </c>
      <c r="E24" s="47">
        <f t="shared" si="4"/>
        <v>2058.5</v>
      </c>
      <c r="F24" s="48">
        <f t="shared" si="4"/>
        <v>11476.4</v>
      </c>
      <c r="G24" s="46">
        <f>G12+G14+G20+G22</f>
        <v>0</v>
      </c>
      <c r="H24" s="47">
        <f t="shared" si="4"/>
        <v>9417.9</v>
      </c>
      <c r="I24" s="47">
        <f t="shared" si="4"/>
        <v>1961.7</v>
      </c>
      <c r="J24" s="48">
        <f t="shared" si="4"/>
        <v>11379.6</v>
      </c>
      <c r="K24" s="46">
        <f>K12+K14+K20+K22</f>
        <v>0</v>
      </c>
      <c r="L24" s="47">
        <f t="shared" si="4"/>
        <v>9417.9</v>
      </c>
      <c r="M24" s="47">
        <f t="shared" si="4"/>
        <v>1929.3999999999999</v>
      </c>
      <c r="N24" s="48">
        <f t="shared" si="4"/>
        <v>11347.3</v>
      </c>
      <c r="O24" s="49"/>
      <c r="P24" s="50">
        <f>L24/H24*100</f>
        <v>100</v>
      </c>
      <c r="Q24" s="50">
        <f>M24/I24*100</f>
        <v>98.35346893000968</v>
      </c>
      <c r="R24" s="51">
        <f>N24/J24*100</f>
        <v>99.71615874020175</v>
      </c>
      <c r="S24" s="49"/>
      <c r="T24" s="50">
        <f>L24/D24*100</f>
        <v>100</v>
      </c>
      <c r="U24" s="50">
        <f>M24/E24*100</f>
        <v>93.7284430410493</v>
      </c>
      <c r="V24" s="51">
        <f>N24/F24*100</f>
        <v>98.87508277857168</v>
      </c>
    </row>
  </sheetData>
  <sheetProtection/>
  <mergeCells count="10">
    <mergeCell ref="A6:V6"/>
    <mergeCell ref="A7:V7"/>
    <mergeCell ref="A8:V8"/>
    <mergeCell ref="A10:A11"/>
    <mergeCell ref="B10:B11"/>
    <mergeCell ref="C10:F10"/>
    <mergeCell ref="G10:J10"/>
    <mergeCell ref="K10:N10"/>
    <mergeCell ref="O10:R10"/>
    <mergeCell ref="S10:V10"/>
  </mergeCells>
  <printOptions/>
  <pageMargins left="0.75" right="0.75" top="1" bottom="1" header="0.5" footer="0.5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6">
      <pane ySplit="4" topLeftCell="A37" activePane="bottomLeft" state="frozen"/>
      <selection pane="topLeft" activeCell="A6" sqref="A6"/>
      <selection pane="bottomLeft" activeCell="A43" sqref="A43:G43"/>
    </sheetView>
  </sheetViews>
  <sheetFormatPr defaultColWidth="9.00390625" defaultRowHeight="12.75"/>
  <cols>
    <col min="1" max="1" width="9.125" style="70" customWidth="1"/>
    <col min="2" max="2" width="52.875" style="1" customWidth="1"/>
    <col min="3" max="4" width="9.125" style="61" customWidth="1"/>
    <col min="5" max="5" width="11.625" style="61" customWidth="1"/>
    <col min="6" max="6" width="8.875" style="61" customWidth="1"/>
    <col min="7" max="7" width="42.00390625" style="60" customWidth="1"/>
    <col min="8" max="16384" width="9.125" style="60" customWidth="1"/>
  </cols>
  <sheetData>
    <row r="1" ht="15.75" hidden="1">
      <c r="E1" s="62" t="s">
        <v>58</v>
      </c>
    </row>
    <row r="2" ht="15.75" hidden="1">
      <c r="E2" s="62" t="s">
        <v>40</v>
      </c>
    </row>
    <row r="3" ht="15.75" hidden="1">
      <c r="E3" s="62" t="s">
        <v>0</v>
      </c>
    </row>
    <row r="4" ht="15.75" hidden="1">
      <c r="E4" s="63" t="str">
        <f>'прил.1'!R4</f>
        <v>"____" ______________ 2016 г</v>
      </c>
    </row>
    <row r="5" ht="15.75" hidden="1"/>
    <row r="7" spans="1:7" ht="32.25" customHeight="1">
      <c r="A7" s="129" t="s">
        <v>99</v>
      </c>
      <c r="B7" s="129"/>
      <c r="C7" s="129"/>
      <c r="D7" s="129"/>
      <c r="E7" s="129"/>
      <c r="F7" s="129"/>
      <c r="G7" s="129"/>
    </row>
    <row r="8" spans="1:7" ht="49.5" customHeight="1">
      <c r="A8" s="116" t="s">
        <v>41</v>
      </c>
      <c r="B8" s="117" t="s">
        <v>42</v>
      </c>
      <c r="C8" s="118" t="s">
        <v>43</v>
      </c>
      <c r="D8" s="117" t="s">
        <v>44</v>
      </c>
      <c r="E8" s="117"/>
      <c r="F8" s="118" t="s">
        <v>45</v>
      </c>
      <c r="G8" s="117" t="s">
        <v>46</v>
      </c>
    </row>
    <row r="9" spans="1:7" ht="39.75" customHeight="1">
      <c r="A9" s="116"/>
      <c r="B9" s="117"/>
      <c r="C9" s="118"/>
      <c r="D9" s="53" t="s">
        <v>47</v>
      </c>
      <c r="E9" s="53" t="s">
        <v>48</v>
      </c>
      <c r="F9" s="118"/>
      <c r="G9" s="117"/>
    </row>
    <row r="10" spans="1:7" ht="39.75" customHeight="1">
      <c r="A10" s="119" t="s">
        <v>70</v>
      </c>
      <c r="B10" s="120"/>
      <c r="C10" s="120"/>
      <c r="D10" s="120"/>
      <c r="E10" s="120"/>
      <c r="F10" s="120"/>
      <c r="G10" s="121"/>
    </row>
    <row r="11" spans="1:7" ht="25.5" customHeight="1">
      <c r="A11" s="115" t="s">
        <v>64</v>
      </c>
      <c r="B11" s="115"/>
      <c r="C11" s="115"/>
      <c r="D11" s="115"/>
      <c r="E11" s="115"/>
      <c r="F11" s="115"/>
      <c r="G11" s="115"/>
    </row>
    <row r="12" spans="1:7" ht="17.25" customHeight="1">
      <c r="A12" s="67" t="s">
        <v>14</v>
      </c>
      <c r="B12" s="1" t="s">
        <v>65</v>
      </c>
      <c r="C12" s="69" t="s">
        <v>66</v>
      </c>
      <c r="D12" s="53">
        <v>1060</v>
      </c>
      <c r="E12" s="53">
        <v>1123</v>
      </c>
      <c r="F12" s="77">
        <f>E12/D12*100</f>
        <v>105.94339622641509</v>
      </c>
      <c r="G12" s="53"/>
    </row>
    <row r="13" spans="1:7" ht="33" customHeight="1">
      <c r="A13" s="67" t="s">
        <v>61</v>
      </c>
      <c r="B13" s="56" t="s">
        <v>67</v>
      </c>
      <c r="C13" s="74" t="s">
        <v>69</v>
      </c>
      <c r="D13" s="53">
        <v>250</v>
      </c>
      <c r="E13" s="53">
        <v>325</v>
      </c>
      <c r="F13" s="76">
        <f>E13/D13*100</f>
        <v>130</v>
      </c>
      <c r="G13" s="53"/>
    </row>
    <row r="14" spans="1:7" ht="28.5" customHeight="1">
      <c r="A14" s="67" t="s">
        <v>62</v>
      </c>
      <c r="B14" s="75" t="s">
        <v>68</v>
      </c>
      <c r="C14" s="69" t="s">
        <v>66</v>
      </c>
      <c r="D14" s="53">
        <v>19</v>
      </c>
      <c r="E14" s="53">
        <v>25</v>
      </c>
      <c r="F14" s="77">
        <f>E14/D14*100</f>
        <v>131.57894736842107</v>
      </c>
      <c r="G14" s="53"/>
    </row>
    <row r="15" spans="1:7" ht="39.75" customHeight="1">
      <c r="A15" s="126" t="s">
        <v>71</v>
      </c>
      <c r="B15" s="127"/>
      <c r="C15" s="127"/>
      <c r="D15" s="127"/>
      <c r="E15" s="127"/>
      <c r="F15" s="127"/>
      <c r="G15" s="128"/>
    </row>
    <row r="16" spans="1:7" ht="28.5" customHeight="1">
      <c r="A16" s="115" t="s">
        <v>72</v>
      </c>
      <c r="B16" s="115"/>
      <c r="C16" s="115"/>
      <c r="D16" s="115"/>
      <c r="E16" s="115"/>
      <c r="F16" s="115"/>
      <c r="G16" s="115"/>
    </row>
    <row r="17" spans="1:7" ht="28.5" customHeight="1">
      <c r="A17" s="131" t="s">
        <v>73</v>
      </c>
      <c r="B17" s="132"/>
      <c r="C17" s="132"/>
      <c r="D17" s="132"/>
      <c r="E17" s="132"/>
      <c r="F17" s="132"/>
      <c r="G17" s="133"/>
    </row>
    <row r="18" spans="1:7" ht="28.5" customHeight="1">
      <c r="A18" s="53" t="s">
        <v>49</v>
      </c>
      <c r="B18" s="53" t="s">
        <v>74</v>
      </c>
      <c r="C18" s="53" t="s">
        <v>75</v>
      </c>
      <c r="D18" s="53">
        <v>10.57</v>
      </c>
      <c r="E18" s="53">
        <v>7.83</v>
      </c>
      <c r="F18" s="77">
        <f>E18/D18*100</f>
        <v>74.07757805108798</v>
      </c>
      <c r="G18" s="55"/>
    </row>
    <row r="19" spans="1:7" ht="28.5" customHeight="1">
      <c r="A19" s="110" t="s">
        <v>77</v>
      </c>
      <c r="B19" s="110"/>
      <c r="C19" s="110"/>
      <c r="D19" s="110"/>
      <c r="E19" s="110"/>
      <c r="F19" s="110"/>
      <c r="G19" s="111"/>
    </row>
    <row r="20" spans="1:7" ht="28.5" customHeight="1">
      <c r="A20" s="78">
        <v>1.1</v>
      </c>
      <c r="B20" s="1" t="s">
        <v>76</v>
      </c>
      <c r="C20" s="78" t="s">
        <v>75</v>
      </c>
      <c r="D20" s="78">
        <v>34.4</v>
      </c>
      <c r="E20" s="78">
        <v>34.4</v>
      </c>
      <c r="F20" s="78">
        <v>100</v>
      </c>
      <c r="G20" s="78"/>
    </row>
    <row r="21" spans="1:7" ht="30" customHeight="1">
      <c r="A21" s="130" t="s">
        <v>78</v>
      </c>
      <c r="B21" s="130"/>
      <c r="C21" s="130"/>
      <c r="D21" s="130"/>
      <c r="E21" s="130"/>
      <c r="F21" s="130"/>
      <c r="G21" s="130"/>
    </row>
    <row r="22" spans="1:7" ht="48.75" customHeight="1">
      <c r="A22" s="115" t="s">
        <v>79</v>
      </c>
      <c r="B22" s="115"/>
      <c r="C22" s="115"/>
      <c r="D22" s="115"/>
      <c r="E22" s="115"/>
      <c r="F22" s="115"/>
      <c r="G22" s="115"/>
    </row>
    <row r="23" spans="1:7" ht="15.75">
      <c r="A23" s="112" t="s">
        <v>51</v>
      </c>
      <c r="B23" s="113"/>
      <c r="C23" s="113"/>
      <c r="D23" s="113"/>
      <c r="E23" s="113"/>
      <c r="F23" s="113"/>
      <c r="G23" s="114"/>
    </row>
    <row r="24" spans="1:7" ht="15.75">
      <c r="A24" s="67" t="s">
        <v>54</v>
      </c>
      <c r="B24" s="56" t="s">
        <v>80</v>
      </c>
      <c r="C24" s="64" t="s">
        <v>53</v>
      </c>
      <c r="D24" s="79">
        <v>29</v>
      </c>
      <c r="E24" s="79">
        <v>4</v>
      </c>
      <c r="F24" s="57">
        <f>E24/D24*100</f>
        <v>13.793103448275861</v>
      </c>
      <c r="G24" s="55" t="s">
        <v>57</v>
      </c>
    </row>
    <row r="25" spans="1:7" ht="15.75">
      <c r="A25" s="112" t="s">
        <v>52</v>
      </c>
      <c r="B25" s="113"/>
      <c r="C25" s="113"/>
      <c r="D25" s="113"/>
      <c r="E25" s="113"/>
      <c r="F25" s="113"/>
      <c r="G25" s="114"/>
    </row>
    <row r="26" spans="1:7" ht="15.75">
      <c r="A26" s="67" t="s">
        <v>55</v>
      </c>
      <c r="B26" s="56" t="s">
        <v>81</v>
      </c>
      <c r="C26" s="64" t="s">
        <v>53</v>
      </c>
      <c r="D26" s="79">
        <v>2</v>
      </c>
      <c r="E26" s="64">
        <v>0</v>
      </c>
      <c r="F26" s="57">
        <f>E26/D26*100</f>
        <v>0</v>
      </c>
      <c r="G26" s="55" t="s">
        <v>57</v>
      </c>
    </row>
    <row r="27" spans="1:7" ht="15.75">
      <c r="A27" s="67" t="s">
        <v>56</v>
      </c>
      <c r="B27" s="54" t="s">
        <v>82</v>
      </c>
      <c r="C27" s="53" t="s">
        <v>53</v>
      </c>
      <c r="D27" s="53">
        <v>6</v>
      </c>
      <c r="E27" s="53">
        <v>6</v>
      </c>
      <c r="F27" s="57">
        <f>E27/D27*100</f>
        <v>100</v>
      </c>
      <c r="G27" s="55"/>
    </row>
    <row r="28" spans="1:7" ht="29.25" customHeight="1">
      <c r="A28" s="122" t="s">
        <v>84</v>
      </c>
      <c r="B28" s="93"/>
      <c r="C28" s="93"/>
      <c r="D28" s="93"/>
      <c r="E28" s="93"/>
      <c r="F28" s="93"/>
      <c r="G28" s="94"/>
    </row>
    <row r="29" spans="1:7" ht="28.5" customHeight="1">
      <c r="A29" s="123" t="s">
        <v>85</v>
      </c>
      <c r="B29" s="124"/>
      <c r="C29" s="125"/>
      <c r="D29" s="125"/>
      <c r="E29" s="125"/>
      <c r="F29" s="125"/>
      <c r="G29" s="125"/>
    </row>
    <row r="30" spans="1:7" ht="15.75">
      <c r="A30" s="68" t="s">
        <v>14</v>
      </c>
      <c r="B30" s="56" t="s">
        <v>86</v>
      </c>
      <c r="C30" s="66" t="s">
        <v>53</v>
      </c>
      <c r="D30" s="79">
        <v>1</v>
      </c>
      <c r="E30" s="79">
        <v>1</v>
      </c>
      <c r="F30" s="57">
        <v>100</v>
      </c>
      <c r="G30" s="55"/>
    </row>
    <row r="31" spans="1:7" ht="34.5" customHeight="1">
      <c r="A31" s="68" t="s">
        <v>61</v>
      </c>
      <c r="B31" s="56" t="s">
        <v>87</v>
      </c>
      <c r="C31" s="58" t="s">
        <v>53</v>
      </c>
      <c r="D31" s="53">
        <v>0</v>
      </c>
      <c r="E31" s="53">
        <v>0</v>
      </c>
      <c r="F31" s="57">
        <v>0</v>
      </c>
      <c r="G31" s="55"/>
    </row>
    <row r="32" spans="1:7" ht="15.75">
      <c r="A32" s="68" t="s">
        <v>62</v>
      </c>
      <c r="B32" s="56" t="s">
        <v>88</v>
      </c>
      <c r="C32" s="58" t="s">
        <v>53</v>
      </c>
      <c r="D32" s="53">
        <v>1</v>
      </c>
      <c r="E32" s="53">
        <v>0</v>
      </c>
      <c r="F32" s="57">
        <v>0</v>
      </c>
      <c r="G32" s="55"/>
    </row>
    <row r="33" spans="1:7" ht="22.5" customHeight="1">
      <c r="A33" s="68" t="s">
        <v>63</v>
      </c>
      <c r="B33" s="80" t="s">
        <v>89</v>
      </c>
      <c r="C33" s="58" t="s">
        <v>53</v>
      </c>
      <c r="D33" s="53">
        <v>0</v>
      </c>
      <c r="E33" s="53">
        <v>0</v>
      </c>
      <c r="F33" s="57">
        <v>0</v>
      </c>
      <c r="G33" s="55"/>
    </row>
    <row r="34" spans="1:7" ht="15.75">
      <c r="A34" s="92" t="s">
        <v>90</v>
      </c>
      <c r="B34" s="93"/>
      <c r="C34" s="93"/>
      <c r="D34" s="93"/>
      <c r="E34" s="93"/>
      <c r="F34" s="93"/>
      <c r="G34" s="94"/>
    </row>
    <row r="35" spans="1:7" ht="33" customHeight="1" thickBot="1">
      <c r="A35" s="95" t="s">
        <v>91</v>
      </c>
      <c r="B35" s="96"/>
      <c r="C35" s="96"/>
      <c r="D35" s="96"/>
      <c r="E35" s="96"/>
      <c r="F35" s="96"/>
      <c r="G35" s="97"/>
    </row>
    <row r="36" spans="1:7" ht="48" thickBot="1">
      <c r="A36" s="71" t="s">
        <v>14</v>
      </c>
      <c r="B36" s="81" t="s">
        <v>92</v>
      </c>
      <c r="C36" s="72" t="s">
        <v>83</v>
      </c>
      <c r="D36" s="79">
        <v>100</v>
      </c>
      <c r="E36" s="79">
        <v>100</v>
      </c>
      <c r="F36" s="73">
        <f>E36/D36*100</f>
        <v>100</v>
      </c>
      <c r="G36" s="65"/>
    </row>
    <row r="37" spans="1:7" ht="32.25" thickBot="1">
      <c r="A37" s="71" t="s">
        <v>61</v>
      </c>
      <c r="B37" s="82" t="s">
        <v>93</v>
      </c>
      <c r="C37" s="72" t="s">
        <v>83</v>
      </c>
      <c r="D37" s="79">
        <v>95</v>
      </c>
      <c r="E37" s="79">
        <v>95</v>
      </c>
      <c r="F37" s="73">
        <f>E37/D37*100</f>
        <v>100</v>
      </c>
      <c r="G37" s="65"/>
    </row>
    <row r="38" spans="1:7" ht="48" thickBot="1">
      <c r="A38" s="71" t="s">
        <v>62</v>
      </c>
      <c r="B38" s="82" t="s">
        <v>94</v>
      </c>
      <c r="C38" s="72" t="s">
        <v>83</v>
      </c>
      <c r="D38" s="79">
        <v>90</v>
      </c>
      <c r="E38" s="79">
        <v>90</v>
      </c>
      <c r="F38" s="73">
        <f>E38/D38*100</f>
        <v>100</v>
      </c>
      <c r="G38" s="65"/>
    </row>
    <row r="39" spans="1:7" ht="48" thickBot="1">
      <c r="A39" s="71" t="s">
        <v>63</v>
      </c>
      <c r="B39" s="82" t="s">
        <v>95</v>
      </c>
      <c r="C39" s="72" t="s">
        <v>83</v>
      </c>
      <c r="D39" s="79">
        <v>100</v>
      </c>
      <c r="E39" s="79">
        <v>100</v>
      </c>
      <c r="F39" s="73">
        <f>E39/D39*100</f>
        <v>100</v>
      </c>
      <c r="G39" s="65"/>
    </row>
    <row r="40" spans="1:7" ht="15.75">
      <c r="A40" s="98" t="s">
        <v>100</v>
      </c>
      <c r="B40" s="99"/>
      <c r="C40" s="99"/>
      <c r="D40" s="99"/>
      <c r="E40" s="99"/>
      <c r="F40" s="99"/>
      <c r="G40" s="100"/>
    </row>
    <row r="41" spans="1:7" ht="42.75" customHeight="1" thickBot="1">
      <c r="A41" s="101" t="s">
        <v>101</v>
      </c>
      <c r="B41" s="102"/>
      <c r="C41" s="102"/>
      <c r="D41" s="102"/>
      <c r="E41" s="102"/>
      <c r="F41" s="102"/>
      <c r="G41" s="103"/>
    </row>
    <row r="42" spans="1:7" ht="79.5" thickBot="1">
      <c r="A42" s="71" t="s">
        <v>14</v>
      </c>
      <c r="B42" s="134" t="s">
        <v>102</v>
      </c>
      <c r="C42" s="83" t="s">
        <v>104</v>
      </c>
      <c r="D42" s="79" t="s">
        <v>103</v>
      </c>
      <c r="E42" s="79" t="s">
        <v>103</v>
      </c>
      <c r="F42" s="73">
        <v>100</v>
      </c>
      <c r="G42" s="65"/>
    </row>
    <row r="43" spans="1:7" ht="46.5" customHeight="1">
      <c r="A43" s="104" t="s">
        <v>96</v>
      </c>
      <c r="B43" s="105"/>
      <c r="C43" s="105"/>
      <c r="D43" s="105"/>
      <c r="E43" s="105"/>
      <c r="F43" s="105"/>
      <c r="G43" s="106"/>
    </row>
    <row r="44" spans="1:7" ht="15.75">
      <c r="A44" s="107" t="s">
        <v>97</v>
      </c>
      <c r="B44" s="108"/>
      <c r="C44" s="108"/>
      <c r="D44" s="108"/>
      <c r="E44" s="108"/>
      <c r="F44" s="108"/>
      <c r="G44" s="109"/>
    </row>
    <row r="45" spans="1:7" ht="54.75" customHeight="1">
      <c r="A45" s="71" t="s">
        <v>14</v>
      </c>
      <c r="B45" s="56" t="s">
        <v>98</v>
      </c>
      <c r="C45" s="72" t="s">
        <v>83</v>
      </c>
      <c r="D45" s="79">
        <v>8</v>
      </c>
      <c r="E45" s="79">
        <v>18</v>
      </c>
      <c r="F45" s="73">
        <f>E45/D45*100</f>
        <v>225</v>
      </c>
      <c r="G45" s="65"/>
    </row>
  </sheetData>
  <sheetProtection/>
  <mergeCells count="25">
    <mergeCell ref="A28:G28"/>
    <mergeCell ref="A29:G29"/>
    <mergeCell ref="A11:G11"/>
    <mergeCell ref="A15:G15"/>
    <mergeCell ref="A16:G16"/>
    <mergeCell ref="A7:G7"/>
    <mergeCell ref="A21:G21"/>
    <mergeCell ref="F8:F9"/>
    <mergeCell ref="G8:G9"/>
    <mergeCell ref="A17:G17"/>
    <mergeCell ref="A19:G19"/>
    <mergeCell ref="A23:G23"/>
    <mergeCell ref="A25:G25"/>
    <mergeCell ref="A22:G22"/>
    <mergeCell ref="A8:A9"/>
    <mergeCell ref="B8:B9"/>
    <mergeCell ref="C8:C9"/>
    <mergeCell ref="D8:E8"/>
    <mergeCell ref="A10:G10"/>
    <mergeCell ref="A34:G34"/>
    <mergeCell ref="A35:G35"/>
    <mergeCell ref="A40:G40"/>
    <mergeCell ref="A41:G41"/>
    <mergeCell ref="A43:G43"/>
    <mergeCell ref="A44:G44"/>
  </mergeCells>
  <printOptions/>
  <pageMargins left="0.75" right="0.75" top="1" bottom="1" header="0.5" footer="0.5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DS</cp:lastModifiedBy>
  <cp:lastPrinted>2018-02-16T11:18:00Z</cp:lastPrinted>
  <dcterms:created xsi:type="dcterms:W3CDTF">2008-02-18T07:33:24Z</dcterms:created>
  <dcterms:modified xsi:type="dcterms:W3CDTF">2019-02-28T08:28:00Z</dcterms:modified>
  <cp:category/>
  <cp:version/>
  <cp:contentType/>
  <cp:contentStatus/>
</cp:coreProperties>
</file>