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695" yWindow="420" windowWidth="15585" windowHeight="12405"/>
  </bookViews>
  <sheets>
    <sheet name="Расчет оценки " sheetId="1" r:id="rId1"/>
  </sheets>
  <definedNames>
    <definedName name="Z_11D83309_ED5C_4B95_BCA3_D64410354E3B_.wvu.PrintArea" localSheetId="0" hidden="1">'Расчет оценки '!$A$1:$W$102</definedName>
    <definedName name="Z_11D83309_ED5C_4B95_BCA3_D64410354E3B_.wvu.PrintTitles" localSheetId="0" hidden="1">'Расчет оценки '!$5:$7</definedName>
    <definedName name="Z_11D83309_ED5C_4B95_BCA3_D64410354E3B_.wvu.Rows" localSheetId="0" hidden="1">'Расчет оценки '!$40:$40,'Расчет оценки '!$86:$94</definedName>
    <definedName name="Z_21E6F7BE_C38A_4BE9_85F0_272DBF5256D7_.wvu.PrintArea" localSheetId="0" hidden="1">'Расчет оценки '!$A$1:$W$102</definedName>
    <definedName name="Z_21E6F7BE_C38A_4BE9_85F0_272DBF5256D7_.wvu.PrintTitles" localSheetId="0" hidden="1">'Расчет оценки '!$5:$7</definedName>
    <definedName name="Z_21E6F7BE_C38A_4BE9_85F0_272DBF5256D7_.wvu.Rows" localSheetId="0" hidden="1">'Расчет оценки '!$40:$40,'Расчет оценки '!$84:$147</definedName>
    <definedName name="Z_7530CF98_DF4C_4129_B855_8279E19A1278_.wvu.PrintArea" localSheetId="0" hidden="1">'Расчет оценки '!$A$1:$W$102</definedName>
    <definedName name="Z_7530CF98_DF4C_4129_B855_8279E19A1278_.wvu.PrintTitles" localSheetId="0" hidden="1">'Расчет оценки '!$5:$7</definedName>
    <definedName name="Z_7530CF98_DF4C_4129_B855_8279E19A1278_.wvu.Rows" localSheetId="0" hidden="1">'Расчет оценки '!$40:$40,'Расчет оценки '!$86:$94</definedName>
    <definedName name="Z_846D34BE_FEB0_4437_9327_CDAD0A613AA9_.wvu.PrintArea" localSheetId="0" hidden="1">'Расчет оценки '!$A$1:$W$102</definedName>
    <definedName name="Z_846D34BE_FEB0_4437_9327_CDAD0A613AA9_.wvu.PrintTitles" localSheetId="0" hidden="1">'Расчет оценки '!$5:$7</definedName>
    <definedName name="Z_846D34BE_FEB0_4437_9327_CDAD0A613AA9_.wvu.Rows" localSheetId="0" hidden="1">'Расчет оценки '!$40:$40,'Расчет оценки '!$86:$94</definedName>
    <definedName name="Z_962A988B_1C10_4549_89D2_3E7C1F8AD68B_.wvu.PrintArea" localSheetId="0" hidden="1">'Расчет оценки '!$A$1:$W$102</definedName>
    <definedName name="Z_962A988B_1C10_4549_89D2_3E7C1F8AD68B_.wvu.PrintTitles" localSheetId="0" hidden="1">'Расчет оценки '!$5:$7</definedName>
    <definedName name="Z_962A988B_1C10_4549_89D2_3E7C1F8AD68B_.wvu.Rows" localSheetId="0" hidden="1">'Расчет оценки '!$40:$40,'Расчет оценки '!$86:$94</definedName>
    <definedName name="_xlnm.Print_Titles" localSheetId="0">'Расчет оценки '!$5:$7</definedName>
    <definedName name="_xlnm.Print_Area" localSheetId="0">'Расчет оценки '!$A$1:$W$102</definedName>
  </definedNames>
  <calcPr calcId="145621"/>
  <customWorkbookViews>
    <customWorkbookView name="022215 - Личное представление" guid="{11D83309-ED5C-4B95-BCA3-D64410354E3B}" mergeInterval="0" personalView="1" maximized="1" windowWidth="1916" windowHeight="833" activeSheetId="1"/>
    <customWorkbookView name="022228 - Личное представление" guid="{7530CF98-DF4C-4129-B855-8279E19A1278}" mergeInterval="0" personalView="1" maximized="1" windowWidth="1916" windowHeight="854" activeSheetId="1"/>
    <customWorkbookView name="022219 - Личное представление" guid="{846D34BE-FEB0-4437-9327-CDAD0A613AA9}" mergeInterval="0" personalView="1" maximized="1" windowWidth="1916" windowHeight="774" activeSheetId="1"/>
    <customWorkbookView name="022202 - Личное представление" guid="{962A988B-1C10-4549-89D2-3E7C1F8AD68B}" mergeInterval="0" personalView="1" maximized="1" windowWidth="1916" windowHeight="714" activeSheetId="1"/>
    <customWorkbookView name="022214 - Личное представление" guid="{21E6F7BE-C38A-4BE9-85F0-272DBF5256D7}" mergeInterval="0" personalView="1" maximized="1" windowWidth="1916" windowHeight="854" activeSheetId="1"/>
  </customWorkbookViews>
</workbook>
</file>

<file path=xl/calcChain.xml><?xml version="1.0" encoding="utf-8"?>
<calcChain xmlns="http://schemas.openxmlformats.org/spreadsheetml/2006/main">
  <c r="S37" i="1" l="1"/>
  <c r="S14" i="1" l="1"/>
  <c r="S12" i="1"/>
  <c r="S9" i="1"/>
  <c r="G9" i="1"/>
  <c r="G10" i="1"/>
  <c r="G11" i="1"/>
  <c r="G12" i="1"/>
  <c r="G13" i="1"/>
  <c r="G14" i="1"/>
  <c r="G15" i="1"/>
  <c r="G16" i="1"/>
  <c r="G17" i="1"/>
  <c r="G20" i="1"/>
  <c r="G21" i="1"/>
  <c r="G24" i="1"/>
  <c r="G25" i="1"/>
  <c r="G26" i="1"/>
  <c r="G27" i="1"/>
  <c r="G28" i="1"/>
  <c r="G29" i="1"/>
  <c r="G30" i="1"/>
  <c r="G31" i="1"/>
  <c r="G32" i="1"/>
  <c r="G33" i="1"/>
  <c r="G34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2" i="1"/>
  <c r="G53" i="1"/>
  <c r="G54" i="1"/>
  <c r="G55" i="1"/>
  <c r="G56" i="1"/>
  <c r="G18" i="1" l="1"/>
  <c r="G8" i="1" s="1"/>
  <c r="G57" i="1"/>
  <c r="G51" i="1" s="1"/>
  <c r="G50" i="1"/>
  <c r="G36" i="1" s="1"/>
  <c r="G35" i="1"/>
  <c r="G19" i="1" s="1"/>
  <c r="I42" i="1"/>
  <c r="G58" i="1" l="1"/>
  <c r="I52" i="1"/>
  <c r="U13" i="1" l="1"/>
  <c r="S13" i="1"/>
  <c r="U24" i="1" l="1"/>
  <c r="I13" i="1"/>
  <c r="U26" i="1" l="1"/>
  <c r="U39" i="1"/>
  <c r="U16" i="1" l="1"/>
  <c r="I57" i="1" l="1"/>
  <c r="K57" i="1"/>
  <c r="M57" i="1"/>
  <c r="O57" i="1"/>
  <c r="Q57" i="1"/>
  <c r="S57" i="1"/>
  <c r="U57" i="1"/>
  <c r="W57" i="1"/>
  <c r="U15" i="1" l="1"/>
  <c r="I34" i="1" l="1"/>
  <c r="K21" i="1" l="1"/>
  <c r="I10" i="1" l="1"/>
  <c r="M45" i="1" l="1"/>
  <c r="O13" i="1" l="1"/>
  <c r="W28" i="1" l="1"/>
  <c r="U28" i="1"/>
  <c r="S28" i="1"/>
  <c r="Q28" i="1"/>
  <c r="O28" i="1"/>
  <c r="M28" i="1"/>
  <c r="K28" i="1"/>
  <c r="I28" i="1"/>
  <c r="M41" i="1"/>
  <c r="W49" i="1"/>
  <c r="U49" i="1"/>
  <c r="S49" i="1"/>
  <c r="Q49" i="1"/>
  <c r="O49" i="1"/>
  <c r="M49" i="1"/>
  <c r="K49" i="1"/>
  <c r="I49" i="1"/>
  <c r="W48" i="1"/>
  <c r="U48" i="1"/>
  <c r="S48" i="1"/>
  <c r="Q48" i="1"/>
  <c r="O48" i="1"/>
  <c r="M48" i="1"/>
  <c r="K48" i="1"/>
  <c r="I48" i="1"/>
  <c r="W47" i="1"/>
  <c r="U47" i="1"/>
  <c r="S47" i="1"/>
  <c r="Q47" i="1"/>
  <c r="O47" i="1"/>
  <c r="M47" i="1"/>
  <c r="K47" i="1"/>
  <c r="I47" i="1"/>
  <c r="W46" i="1"/>
  <c r="U46" i="1"/>
  <c r="S46" i="1"/>
  <c r="Q46" i="1"/>
  <c r="O46" i="1"/>
  <c r="M46" i="1"/>
  <c r="K46" i="1"/>
  <c r="I46" i="1"/>
  <c r="W45" i="1"/>
  <c r="U45" i="1"/>
  <c r="S45" i="1"/>
  <c r="Q45" i="1"/>
  <c r="O45" i="1"/>
  <c r="K45" i="1"/>
  <c r="I45" i="1"/>
  <c r="W34" i="1"/>
  <c r="U34" i="1"/>
  <c r="Q34" i="1"/>
  <c r="O34" i="1"/>
  <c r="M34" i="1"/>
  <c r="K34" i="1"/>
  <c r="W26" i="1"/>
  <c r="S26" i="1"/>
  <c r="Q26" i="1"/>
  <c r="O26" i="1"/>
  <c r="M26" i="1"/>
  <c r="K26" i="1"/>
  <c r="I26" i="1"/>
  <c r="W11" i="1"/>
  <c r="U11" i="1"/>
  <c r="S11" i="1"/>
  <c r="Q11" i="1"/>
  <c r="O11" i="1"/>
  <c r="M11" i="1"/>
  <c r="K11" i="1"/>
  <c r="I11" i="1"/>
  <c r="U44" i="1" l="1"/>
  <c r="K29" i="1" l="1"/>
  <c r="U41" i="1" l="1"/>
  <c r="S41" i="1"/>
  <c r="Q41" i="1"/>
  <c r="O41" i="1"/>
  <c r="K41" i="1"/>
  <c r="K17" i="1"/>
  <c r="S33" i="1" l="1"/>
  <c r="O30" i="1"/>
  <c r="Q31" i="1"/>
  <c r="W38" i="1" l="1"/>
  <c r="W39" i="1"/>
  <c r="W40" i="1"/>
  <c r="W41" i="1"/>
  <c r="W42" i="1"/>
  <c r="W43" i="1"/>
  <c r="W44" i="1"/>
  <c r="W37" i="1"/>
  <c r="U38" i="1"/>
  <c r="U40" i="1"/>
  <c r="U42" i="1"/>
  <c r="U43" i="1"/>
  <c r="U37" i="1"/>
  <c r="S38" i="1"/>
  <c r="S39" i="1"/>
  <c r="S40" i="1"/>
  <c r="S42" i="1"/>
  <c r="S43" i="1"/>
  <c r="S44" i="1"/>
  <c r="Q38" i="1"/>
  <c r="Q39" i="1"/>
  <c r="Q40" i="1"/>
  <c r="Q42" i="1"/>
  <c r="Q43" i="1"/>
  <c r="Q44" i="1"/>
  <c r="Q37" i="1"/>
  <c r="O38" i="1"/>
  <c r="O39" i="1"/>
  <c r="O40" i="1"/>
  <c r="O42" i="1"/>
  <c r="O43" i="1"/>
  <c r="O44" i="1"/>
  <c r="O37" i="1"/>
  <c r="M38" i="1"/>
  <c r="M39" i="1"/>
  <c r="M40" i="1"/>
  <c r="M42" i="1"/>
  <c r="M43" i="1"/>
  <c r="M44" i="1"/>
  <c r="M37" i="1"/>
  <c r="K38" i="1"/>
  <c r="K39" i="1"/>
  <c r="K40" i="1"/>
  <c r="K42" i="1"/>
  <c r="K43" i="1"/>
  <c r="K44" i="1"/>
  <c r="K37" i="1"/>
  <c r="I38" i="1"/>
  <c r="I39" i="1"/>
  <c r="I40" i="1"/>
  <c r="I41" i="1"/>
  <c r="I43" i="1"/>
  <c r="I44" i="1"/>
  <c r="I37" i="1"/>
  <c r="W21" i="1"/>
  <c r="W24" i="1"/>
  <c r="W25" i="1"/>
  <c r="W27" i="1"/>
  <c r="W29" i="1"/>
  <c r="W30" i="1"/>
  <c r="W31" i="1"/>
  <c r="W32" i="1"/>
  <c r="W33" i="1"/>
  <c r="W20" i="1"/>
  <c r="U21" i="1"/>
  <c r="U25" i="1"/>
  <c r="U27" i="1"/>
  <c r="U29" i="1"/>
  <c r="U30" i="1"/>
  <c r="U31" i="1"/>
  <c r="U32" i="1"/>
  <c r="U33" i="1"/>
  <c r="U20" i="1"/>
  <c r="S21" i="1"/>
  <c r="S24" i="1"/>
  <c r="S25" i="1"/>
  <c r="S27" i="1"/>
  <c r="S29" i="1"/>
  <c r="S30" i="1"/>
  <c r="S31" i="1"/>
  <c r="S32" i="1"/>
  <c r="S20" i="1"/>
  <c r="Q21" i="1"/>
  <c r="Q24" i="1"/>
  <c r="Q25" i="1"/>
  <c r="Q27" i="1"/>
  <c r="Q29" i="1"/>
  <c r="Q30" i="1"/>
  <c r="Q32" i="1"/>
  <c r="Q33" i="1"/>
  <c r="Q20" i="1"/>
  <c r="O21" i="1"/>
  <c r="O24" i="1"/>
  <c r="O25" i="1"/>
  <c r="O27" i="1"/>
  <c r="O29" i="1"/>
  <c r="O31" i="1"/>
  <c r="O32" i="1"/>
  <c r="O33" i="1"/>
  <c r="O20" i="1"/>
  <c r="M21" i="1"/>
  <c r="M24" i="1"/>
  <c r="M25" i="1"/>
  <c r="M27" i="1"/>
  <c r="M29" i="1"/>
  <c r="M30" i="1"/>
  <c r="M31" i="1"/>
  <c r="M32" i="1"/>
  <c r="M33" i="1"/>
  <c r="M20" i="1"/>
  <c r="K24" i="1"/>
  <c r="K25" i="1"/>
  <c r="K27" i="1"/>
  <c r="K30" i="1"/>
  <c r="K31" i="1"/>
  <c r="K32" i="1"/>
  <c r="K33" i="1"/>
  <c r="K20" i="1"/>
  <c r="I21" i="1"/>
  <c r="I24" i="1"/>
  <c r="I25" i="1"/>
  <c r="I27" i="1"/>
  <c r="I29" i="1"/>
  <c r="I30" i="1"/>
  <c r="I31" i="1"/>
  <c r="I32" i="1"/>
  <c r="I33" i="1"/>
  <c r="I20" i="1"/>
  <c r="O35" i="1" l="1"/>
  <c r="O19" i="1" s="1"/>
  <c r="I35" i="1"/>
  <c r="I19" i="1" s="1"/>
  <c r="M50" i="1"/>
  <c r="M36" i="1" s="1"/>
  <c r="U50" i="1"/>
  <c r="U36" i="1" s="1"/>
  <c r="O50" i="1"/>
  <c r="O36" i="1" s="1"/>
  <c r="I50" i="1"/>
  <c r="I36" i="1" s="1"/>
  <c r="K50" i="1"/>
  <c r="K36" i="1" s="1"/>
  <c r="S50" i="1"/>
  <c r="S36" i="1" s="1"/>
  <c r="Q35" i="1"/>
  <c r="Q19" i="1" s="1"/>
  <c r="Q50" i="1"/>
  <c r="Q36" i="1" s="1"/>
  <c r="W50" i="1"/>
  <c r="W36" i="1" s="1"/>
  <c r="S35" i="1"/>
  <c r="S19" i="1" s="1"/>
  <c r="W35" i="1"/>
  <c r="W19" i="1" s="1"/>
  <c r="U35" i="1"/>
  <c r="U19" i="1" s="1"/>
  <c r="M35" i="1"/>
  <c r="M19" i="1" s="1"/>
  <c r="K35" i="1"/>
  <c r="K19" i="1" s="1"/>
  <c r="K51" i="1"/>
  <c r="M51" i="1"/>
  <c r="O51" i="1"/>
  <c r="Q51" i="1"/>
  <c r="U51" i="1"/>
  <c r="S51" i="1"/>
  <c r="I51" i="1"/>
  <c r="W51" i="1"/>
  <c r="W9" i="1"/>
  <c r="W10" i="1"/>
  <c r="W12" i="1"/>
  <c r="W13" i="1"/>
  <c r="W14" i="1"/>
  <c r="W15" i="1"/>
  <c r="W16" i="1"/>
  <c r="W17" i="1"/>
  <c r="U9" i="1"/>
  <c r="U10" i="1"/>
  <c r="U12" i="1"/>
  <c r="U14" i="1"/>
  <c r="U17" i="1"/>
  <c r="S10" i="1"/>
  <c r="S15" i="1"/>
  <c r="S16" i="1"/>
  <c r="S17" i="1"/>
  <c r="Q9" i="1"/>
  <c r="Q10" i="1"/>
  <c r="Q12" i="1"/>
  <c r="Q13" i="1"/>
  <c r="Q14" i="1"/>
  <c r="Q15" i="1"/>
  <c r="Q16" i="1"/>
  <c r="Q17" i="1"/>
  <c r="O9" i="1"/>
  <c r="O10" i="1"/>
  <c r="O12" i="1"/>
  <c r="O14" i="1"/>
  <c r="O15" i="1"/>
  <c r="O16" i="1"/>
  <c r="O17" i="1"/>
  <c r="M9" i="1"/>
  <c r="M10" i="1"/>
  <c r="M12" i="1"/>
  <c r="M13" i="1"/>
  <c r="M14" i="1"/>
  <c r="M15" i="1"/>
  <c r="M16" i="1"/>
  <c r="M17" i="1"/>
  <c r="K9" i="1"/>
  <c r="K10" i="1"/>
  <c r="K12" i="1"/>
  <c r="K13" i="1"/>
  <c r="K14" i="1"/>
  <c r="K15" i="1"/>
  <c r="K16" i="1"/>
  <c r="I9" i="1"/>
  <c r="I12" i="1"/>
  <c r="I14" i="1"/>
  <c r="I15" i="1"/>
  <c r="I16" i="1"/>
  <c r="I17" i="1"/>
  <c r="S18" i="1" l="1"/>
  <c r="S8" i="1" s="1"/>
  <c r="S58" i="1" s="1"/>
  <c r="U18" i="1"/>
  <c r="U8" i="1" s="1"/>
  <c r="U58" i="1" s="1"/>
  <c r="W18" i="1"/>
  <c r="W8" i="1" s="1"/>
  <c r="W58" i="1" s="1"/>
  <c r="O18" i="1"/>
  <c r="O8" i="1" s="1"/>
  <c r="O58" i="1" s="1"/>
  <c r="M18" i="1"/>
  <c r="M8" i="1" s="1"/>
  <c r="M58" i="1" s="1"/>
  <c r="Q18" i="1"/>
  <c r="Q8" i="1" s="1"/>
  <c r="Q58" i="1" s="1"/>
  <c r="K18" i="1"/>
  <c r="K8" i="1" s="1"/>
  <c r="K58" i="1" s="1"/>
  <c r="I18" i="1"/>
  <c r="I8" i="1" l="1"/>
  <c r="I58" i="1" s="1"/>
  <c r="C84" i="1" l="1"/>
  <c r="F110" i="1" s="1"/>
  <c r="F112" i="1" l="1"/>
  <c r="F114" i="1"/>
  <c r="F111" i="1"/>
</calcChain>
</file>

<file path=xl/sharedStrings.xml><?xml version="1.0" encoding="utf-8"?>
<sst xmlns="http://schemas.openxmlformats.org/spreadsheetml/2006/main" count="225" uniqueCount="161">
  <si>
    <t>№ п\п</t>
  </si>
  <si>
    <t>Наименование индикатора</t>
  </si>
  <si>
    <t>Единица измерения</t>
  </si>
  <si>
    <t>Условия оценки -</t>
  </si>
  <si>
    <t>5-бальная система</t>
  </si>
  <si>
    <t>Удельный вес</t>
  </si>
  <si>
    <t>1. Планирование бюджета</t>
  </si>
  <si>
    <t>1.1.</t>
  </si>
  <si>
    <t>да/нет</t>
  </si>
  <si>
    <t>1.2.</t>
  </si>
  <si>
    <t>Своевременность принятия решения о бюджете</t>
  </si>
  <si>
    <t>1.3.</t>
  </si>
  <si>
    <t>1.4.</t>
  </si>
  <si>
    <t>1.5.</t>
  </si>
  <si>
    <t>%</t>
  </si>
  <si>
    <t>1.6.</t>
  </si>
  <si>
    <t>1.7.</t>
  </si>
  <si>
    <t>1.8.</t>
  </si>
  <si>
    <t>1.9.</t>
  </si>
  <si>
    <t>Итого по разделу 1</t>
  </si>
  <si>
    <t>2. Исполнение бюджета</t>
  </si>
  <si>
    <t>2.1.</t>
  </si>
  <si>
    <t>Количество изменений, внесенных в решение о бюджете муниципального образования в отчетном финансовом году</t>
  </si>
  <si>
    <t>количество изменений, внесенных в решение о бюджете</t>
  </si>
  <si>
    <t>2.2.</t>
  </si>
  <si>
    <t>2.3.</t>
  </si>
  <si>
    <t>2.4.</t>
  </si>
  <si>
    <t>2.5.</t>
  </si>
  <si>
    <t>2.6.</t>
  </si>
  <si>
    <t>2.7.</t>
  </si>
  <si>
    <t>2.8.</t>
  </si>
  <si>
    <t>Отношение сумм финансовых нарушений согласно предписаниям (представлениям), выявленных по актам ревизии, к расходам бюджета муниципального образования</t>
  </si>
  <si>
    <t>2.9.</t>
  </si>
  <si>
    <t>Случаи отвлечения остатков целевых средств муниципальными образованиями в отчетном финансовом году</t>
  </si>
  <si>
    <t>Количество кварталов в отчетном финансовом году, в которые муниципальными образованиями производилось отвлечение остатков целевых средств</t>
  </si>
  <si>
    <t>2.10.</t>
  </si>
  <si>
    <t>2.11.</t>
  </si>
  <si>
    <t>да/ нет</t>
  </si>
  <si>
    <t>достигается/не достигается</t>
  </si>
  <si>
    <t>Итого по разделу 2</t>
  </si>
  <si>
    <t>3. Открытость бюджетного процесса</t>
  </si>
  <si>
    <t>3.1.</t>
  </si>
  <si>
    <t>3.2.</t>
  </si>
  <si>
    <t>3.3.</t>
  </si>
  <si>
    <t>3.4.</t>
  </si>
  <si>
    <t>проводятся/</t>
  </si>
  <si>
    <t>1 - проводятся</t>
  </si>
  <si>
    <t>3.5.</t>
  </si>
  <si>
    <t>3.6.</t>
  </si>
  <si>
    <t>3.7.</t>
  </si>
  <si>
    <t>3.8.</t>
  </si>
  <si>
    <t>Итого по разделу 3</t>
  </si>
  <si>
    <t>4. Оказание муниципальных услуг</t>
  </si>
  <si>
    <t>4.1.</t>
  </si>
  <si>
    <t>Наличие реестра муниципальных услуг</t>
  </si>
  <si>
    <t>наличие/ отсутствие</t>
  </si>
  <si>
    <t>4.2.</t>
  </si>
  <si>
    <t>Соответствие реестра муниципальных услуг вопросам местного значения</t>
  </si>
  <si>
    <t>4.3.</t>
  </si>
  <si>
    <t>Наличие муниципального правового акта, устанавливающего административные  регламенты (требования к качеству) предоставления муниципальных услуг включенных в реестр</t>
  </si>
  <si>
    <t>4.4.</t>
  </si>
  <si>
    <t>4.5.</t>
  </si>
  <si>
    <t>Итого по разделу 4</t>
  </si>
  <si>
    <t>Итого</t>
  </si>
  <si>
    <t>Кондинское</t>
  </si>
  <si>
    <t>Куминский</t>
  </si>
  <si>
    <t>Луговой</t>
  </si>
  <si>
    <t>Мортка</t>
  </si>
  <si>
    <t>Леуши</t>
  </si>
  <si>
    <t>Мулымья</t>
  </si>
  <si>
    <t>Болчары</t>
  </si>
  <si>
    <t>Половинка</t>
  </si>
  <si>
    <t>Шугур</t>
  </si>
  <si>
    <t>Баллы</t>
  </si>
  <si>
    <t>Расчет оценки</t>
  </si>
  <si>
    <t>1 - до 1 января очередного финансового года;
0 - после 1 января очередного финансового года</t>
  </si>
  <si>
    <t>1 - наличие
0 - отсутствие</t>
  </si>
  <si>
    <t xml:space="preserve">Доля расходов бюджета муниципального образования, формируемых в рамках муниципальных программ в общем объеме расходов бюджета </t>
  </si>
  <si>
    <t>3 - 100%
2 - 85-95%
1 - 65-85%
0 - менее 65%</t>
  </si>
  <si>
    <t>Соблюдение сроков и качества представляемой в Комитет по финансам отчетности, информации по запросам</t>
  </si>
  <si>
    <t>5 - в срок;
4 -  с отклонением от установленного срока сдачи более чем на 1 день;
3 - с отклонением от установленного срока сдачи более чем на 2 дня;
2 - с отклонением от установленного срока сдачи более чем на 3 дня;
1 - с отклонением от установленного срока сдачи более чем на 4 дня;
0 - с отклонением от установленного срока сдачи более чем на 5 дней</t>
  </si>
  <si>
    <t>3 - без замечаний
1 - с замечаниями</t>
  </si>
  <si>
    <t>Соблюдение норматива формирования расходов на содержание органов местного самоуправления, установленного постановлением Правительства Ханты-Мансийского автономного округа - Югры от 06 августа 2010 года № 191-п «О нормативах формирования расходов на содержание органов местного самоуправления Ханты-Мансийского автономного округа - Югры» для поселения</t>
  </si>
  <si>
    <t>3 - соблюдение
0 - несоблюдение</t>
  </si>
  <si>
    <t>1 - отсутствие
0 - наличие</t>
  </si>
  <si>
    <t xml:space="preserve">1 - достигается
0 - не достигается
</t>
  </si>
  <si>
    <t>размещается/не размещается</t>
  </si>
  <si>
    <t>1 - размещается
0 - не размещается</t>
  </si>
  <si>
    <t>1 - размещается  
0 - не размещается</t>
  </si>
  <si>
    <t>2 - размещается
0 - не размещается</t>
  </si>
  <si>
    <t>проводятся/ не проводятся</t>
  </si>
  <si>
    <t>1 - проводятся
0 - не проводятся</t>
  </si>
  <si>
    <t>2 - соответствует;
1 - частично соответствует;
0 - не соответствует</t>
  </si>
  <si>
    <t>соответствует/не соответствует</t>
  </si>
  <si>
    <t>2 - наличие
0 - отсутствие</t>
  </si>
  <si>
    <t>Проведение публичных слушаний по проекту бюджета муниципального образования и проекту отчета об исполнении бюджета муниципального образования в соответствии с установленным порядком</t>
  </si>
  <si>
    <t>средний балл</t>
  </si>
  <si>
    <t>1</t>
  </si>
  <si>
    <t>Принятие решения о бюджете с учетом полученных рекомендаций согласно заключению на проект бюджета комитета по финансам и налоговой политики администрации Кондинского района (Департамента финансов Ханты - Мансийского автономного округа - Югры)</t>
  </si>
  <si>
    <t>1-замечания устранены,решение о бюджете принято, с учетом, полученных рекомендаций;                0 - замечания не устранены, решение о бюджете принято без учета, полученных рекомендаций</t>
  </si>
  <si>
    <t>3 - отвлечение не производилось;
2 - отвлечение производилось не более 1 раза;
1 - отвлечение производилось не более 2 раз;
0 - отвлечение производилось 3 раза и более.</t>
  </si>
  <si>
    <t>2.12.</t>
  </si>
  <si>
    <t>Отсутствие объема просроченной кредиторской задолженности бюджета муниципального образования к общему объему расходов бюджета муниципального образования</t>
  </si>
  <si>
    <t xml:space="preserve">1 - отсутствие;
0 - наличие;
</t>
  </si>
  <si>
    <t>2.13.</t>
  </si>
  <si>
    <t>Отсутствие просроченной кредиторской задолженности бюджета муниципального образования по выплате заработной платы за счет средств местного бюджета</t>
  </si>
  <si>
    <t xml:space="preserve">2.14.
</t>
  </si>
  <si>
    <t>Достижение целевых значений показателей оплаты труда работников бюджетной сферы в соответствии с указами Президента Российской Федерации</t>
  </si>
  <si>
    <t>2.15.</t>
  </si>
  <si>
    <t>Размещение на официальном сайте органов местного самоуправления Кондинского района Ханты-Мансийского автономного округа - Югры отчета об исполнении бюджета за отчетный финансовый год</t>
  </si>
  <si>
    <t>Проведение внешней проверки отчета об исполнении бюджета муниципального образования в отчетном финансовом году контрольным органом</t>
  </si>
  <si>
    <t>Ежемесячное размещение на официальном сайте органов местного самоуправления Кондинского района Ханты-Мансийского автономного округа - Югры отчетов об исполнении бюджета муниципального образования</t>
  </si>
  <si>
    <t>Ведение на официальном сайте органов местного самоуправления Кондинского района Ханты-Мансийского автономного округа - Югры раздела «Бюджет для граждан»</t>
  </si>
  <si>
    <t xml:space="preserve">Информация, размещенная на официальном сайте органов местного самоуправления Кондинского района Ханты-Мансийского автономного округа - Югры в разделе «Бюджет для граждан» изложена в доступной форме, содержит схемы, графики, слайды и т.д.  </t>
  </si>
  <si>
    <t>Реализация проектов инициативного бюджетирования на территории муниципального образования</t>
  </si>
  <si>
    <t>3.9.</t>
  </si>
  <si>
    <t>Количество реализованных проектов</t>
  </si>
  <si>
    <t>штук</t>
  </si>
  <si>
    <t>3.10.</t>
  </si>
  <si>
    <t>Число жителей, принявших участие в реализации проектов (подтвержденное фото, видеофиксацией)</t>
  </si>
  <si>
    <t>человек</t>
  </si>
  <si>
    <t>3.11.</t>
  </si>
  <si>
    <t>3.12.</t>
  </si>
  <si>
    <t>Финансовое участие жителей в реализации проекта, подтвержденное платежными поручениями</t>
  </si>
  <si>
    <t>доля финансового вклада в стоимость проекта</t>
  </si>
  <si>
    <t>Достижение целевых значений показателей оказания муниципальных услуг в электронном виде, в рамках реализации Указа Президента Российской Федерации от 07 мая 2012 года № 601 "Об основных направлениях совершенствования системы государственного управления"</t>
  </si>
  <si>
    <t>достигается/ не достигается</t>
  </si>
  <si>
    <t>Достижение целевых показателей оказания муниципальных услуг через муниципальное бюджетное учреждение Кондинского района "Многофункциональный центр предоставления государственных и муниципальных услуг" в рамках реализации Указа Президента Российской Федерации от 07 мая 2012 года № 601 "Об основных направлениях совершенствования системы государственного управления"</t>
  </si>
  <si>
    <t>Трудовое участие жителей в реализации проекта, подтверженное протоколом, фото, видео фиксацией</t>
  </si>
  <si>
    <t>3 - 50 человек и более;    
2 - от 20 до 50 человек;  
1 - от 1 до 20 человек</t>
  </si>
  <si>
    <t>Размещение на официальном сайте органов местного самоуправления Кондинского района Ханты-Мансийского автономного округа - Югры решения о  бюджете за отчетный финансовый год и изменений в решение</t>
  </si>
  <si>
    <t>Формирование проекта местного бюджета в соответствии с бюджетным законодательством</t>
  </si>
  <si>
    <t xml:space="preserve">1 - без нарушений 
и в срок;
0,5 - заключение комитета по финансам и налоговой политики администрации Кондинского района (Департамента финансов Ханты-Мансийского автономного 
округа - Югры) 
на проект бюджета содержит замечания и указание на несоответствие проекта действующему законодательству;
0 - с нарушениями 
и не в срок
</t>
  </si>
  <si>
    <t>3 - выше 95%;
2 - от 60% до 95%;
1 - от 30% до 60%;
0 -  от 0% до 30 %</t>
  </si>
  <si>
    <t>Наличие нормативного правового акта о разработке, реализации и мониторинге эффективности реализации программ муниципального образования, а также наличие процедуры изменения (корректировки) или досрочного прекращения данных программ с учетом фактических результатов их реализации в соответствии с действующим муниципальным правовым актом</t>
  </si>
  <si>
    <t>Мониторинг эффективности реализации программ муниципального образования (наличие доклада (отчета) о проведенном анализе реализации муниципальных программ)</t>
  </si>
  <si>
    <t xml:space="preserve">3 - в срок 
и в соответствие запросу;
2 - в срок, но 
с уточнением данных;
0 - не в срок 
и не в соответствие запросу
</t>
  </si>
  <si>
    <t>Соблюдение сроков  представления в комитет по финансам и налоговой политики администрации Кондинского района годовой бюджетной отчетности</t>
  </si>
  <si>
    <t>Качество представляемой годовой бюджетной отчетности в Комитет по финансам и налоговой политики администрации Кондинского района</t>
  </si>
  <si>
    <t xml:space="preserve">3 - выше 15%;
2 - от 10% до 15%;
1 - от 5% до 10%;
0,5 - от 0,1% до 5%
0 - отсутствие роста
</t>
  </si>
  <si>
    <t>3 - выше 20%;
2 - от 10 % до 20%;
1 - от 0,1% до 10%;
0 - отсутствие роста</t>
  </si>
  <si>
    <t xml:space="preserve">3 - отсутствие нарушений;
0 - наличие нарушений
</t>
  </si>
  <si>
    <t>3 - 4 изменения;
2 - от 5 до 8 изменений;
1 - от 9 до 12 изменений;
0 - более 12 изменений</t>
  </si>
  <si>
    <t>1 - реализуются;            
0 - не реализуются</t>
  </si>
  <si>
    <t>3 - 10 проетов и более;  
2 - от 5 до 10 пректов;   
1 - от 1 до 5 проектов;   
0 - 0 пректов</t>
  </si>
  <si>
    <t>1 - наличие;                    
0 - отсутствие</t>
  </si>
  <si>
    <t>3 - 5% и более;               
2 - от 1% до 5%;                1 - от 0,1% до 1%;            
0 - 0%</t>
  </si>
  <si>
    <t>0,5</t>
  </si>
  <si>
    <t xml:space="preserve">2 - достигается;                1 - частично достигается;                     
0 - не достигается               </t>
  </si>
  <si>
    <t xml:space="preserve">2 - достигается;                1 - частично достигается;  
0 - не достигается               </t>
  </si>
  <si>
    <t>Наличие результатов ежегодной оценки эффективности налоговых расходов муниципального образования в соответствии с Общими требованиями к оценке налоговых расходов субъектов Российской Федерации и муниципальных образований, утвержденными постановлением Правительства Российской Федерации от 22 июня 2019 года № 796</t>
  </si>
  <si>
    <t>Наличие муниципального правового акта об утверждении Плана мероприятий по росту доходов, оптимизации расходов бюджета и совершенствованию долговой политики муниципального образования</t>
  </si>
  <si>
    <t>Достигнутый бюджетный эффект от реализации Плана мероприятий по росту доходов, оптимизации расходов бюджета и совершенствованию долговой политики муниципального образования</t>
  </si>
  <si>
    <t>3</t>
  </si>
  <si>
    <t>2</t>
  </si>
  <si>
    <t>Расчет оценки качества организации и осуществления бюджетного процесса органами местного самоуправления городских и сельских поселений Кондинского района за 2024 год</t>
  </si>
  <si>
    <t xml:space="preserve">Наличие бюджетных мер принуждения, примененных в течение отчетного финансового года </t>
  </si>
  <si>
    <r>
      <t xml:space="preserve">Темп роста поступлений </t>
    </r>
    <r>
      <rPr>
        <b/>
        <sz val="12"/>
        <rFont val="Times New Roman"/>
        <family val="1"/>
        <charset val="204"/>
      </rPr>
      <t>налоговых доходов</t>
    </r>
    <r>
      <rPr>
        <sz val="12"/>
        <rFont val="Times New Roman"/>
        <family val="1"/>
        <charset val="204"/>
      </rPr>
      <t xml:space="preserve"> бюджета муниципального образования к соответствующему периоду прошлого года</t>
    </r>
  </si>
  <si>
    <r>
      <t xml:space="preserve">Темп роста поступлений доходов бюджета по </t>
    </r>
    <r>
      <rPr>
        <b/>
        <sz val="12"/>
        <rFont val="Times New Roman"/>
        <family val="1"/>
        <charset val="204"/>
      </rPr>
      <t xml:space="preserve">земельному налогу и налогу на имущество </t>
    </r>
    <r>
      <rPr>
        <sz val="12"/>
        <rFont val="Times New Roman"/>
        <family val="1"/>
        <charset val="204"/>
      </rPr>
      <t>муниципального образования к соответствующему периоду прошлого года</t>
    </r>
  </si>
  <si>
    <r>
      <t xml:space="preserve">Темп роста поступлений </t>
    </r>
    <r>
      <rPr>
        <b/>
        <sz val="12"/>
        <rFont val="Times New Roman"/>
        <family val="1"/>
        <charset val="204"/>
      </rPr>
      <t>неналоговых доходов</t>
    </r>
    <r>
      <rPr>
        <sz val="12"/>
        <rFont val="Times New Roman"/>
        <family val="1"/>
        <charset val="204"/>
      </rPr>
      <t xml:space="preserve"> бюджета муниципального образования к соответствующему периоду прошлого года</t>
    </r>
  </si>
  <si>
    <r>
      <t>Темп роста поступлений доходов бюджета о</t>
    </r>
    <r>
      <rPr>
        <b/>
        <sz val="12"/>
        <rFont val="Times New Roman"/>
        <family val="1"/>
        <charset val="204"/>
      </rPr>
      <t>т прочих поступлений</t>
    </r>
    <r>
      <rPr>
        <sz val="12"/>
        <rFont val="Times New Roman"/>
        <family val="1"/>
        <charset val="204"/>
      </rPr>
      <t xml:space="preserve"> от использования имущества муниципального образования к соответствующему периоду прошлого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</si>
</sst>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5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3F3F3F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5" fillId="2" borderId="7" applyNumberFormat="0" applyAlignment="0" applyProtection="0"/>
  </cellStyleXfs>
  <cellXfs count="74">
    <xf numFmtId="0" fontId="0" fillId="0" borderId="0" xfId="0"/>
    <xf numFmtId="0" fontId="0" fillId="0" borderId="0" xfId="0" applyFill="1"/>
    <xf numFmtId="4" fontId="0" fillId="0" borderId="0" xfId="0" applyNumberFormat="1" applyFill="1" applyAlignment="1">
      <alignment vertical="center"/>
    </xf>
    <xf numFmtId="1" fontId="0" fillId="0" borderId="0" xfId="0" applyNumberFormat="1" applyFill="1" applyAlignment="1">
      <alignment vertical="center"/>
    </xf>
    <xf numFmtId="4" fontId="0" fillId="0" borderId="0" xfId="0" applyNumberFormat="1" applyFill="1"/>
    <xf numFmtId="0" fontId="0" fillId="0" borderId="0" xfId="0" applyFill="1" applyAlignment="1">
      <alignment vertical="center"/>
    </xf>
    <xf numFmtId="1" fontId="0" fillId="0" borderId="0" xfId="0" applyNumberFormat="1" applyFill="1"/>
    <xf numFmtId="0" fontId="7" fillId="0" borderId="1" xfId="0" applyFont="1" applyFill="1" applyBorder="1" applyAlignment="1">
      <alignment horizontal="center" vertical="top" wrapText="1"/>
    </xf>
    <xf numFmtId="0" fontId="9" fillId="0" borderId="0" xfId="0" applyFont="1" applyFill="1"/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vertical="center"/>
    </xf>
    <xf numFmtId="0" fontId="7" fillId="0" borderId="1" xfId="0" applyNumberFormat="1" applyFont="1" applyFill="1" applyBorder="1" applyAlignment="1">
      <alignment vertical="center"/>
    </xf>
    <xf numFmtId="1" fontId="7" fillId="0" borderId="1" xfId="0" applyNumberFormat="1" applyFont="1" applyFill="1" applyBorder="1" applyAlignment="1">
      <alignment vertical="center"/>
    </xf>
    <xf numFmtId="4" fontId="8" fillId="0" borderId="1" xfId="0" applyNumberFormat="1" applyFont="1" applyFill="1" applyBorder="1" applyAlignment="1">
      <alignment vertical="center"/>
    </xf>
    <xf numFmtId="0" fontId="8" fillId="0" borderId="1" xfId="0" applyNumberFormat="1" applyFont="1" applyFill="1" applyBorder="1" applyAlignment="1">
      <alignment vertical="center"/>
    </xf>
    <xf numFmtId="1" fontId="8" fillId="0" borderId="1" xfId="0" applyNumberFormat="1" applyFont="1" applyFill="1" applyBorder="1" applyAlignment="1">
      <alignment vertical="center"/>
    </xf>
    <xf numFmtId="0" fontId="10" fillId="0" borderId="0" xfId="0" applyFont="1" applyFill="1"/>
    <xf numFmtId="0" fontId="2" fillId="0" borderId="0" xfId="0" applyFont="1" applyFill="1"/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164" fontId="9" fillId="0" borderId="0" xfId="0" applyNumberFormat="1" applyFont="1" applyFill="1" applyAlignment="1">
      <alignment wrapText="1"/>
    </xf>
    <xf numFmtId="0" fontId="7" fillId="0" borderId="1" xfId="0" applyFont="1" applyFill="1" applyBorder="1" applyAlignment="1">
      <alignment horizontal="left" vertical="top" wrapText="1"/>
    </xf>
    <xf numFmtId="49" fontId="12" fillId="0" borderId="7" xfId="2" applyNumberFormat="1" applyFont="1" applyFill="1" applyAlignment="1">
      <alignment horizontal="center" vertical="center"/>
    </xf>
    <xf numFmtId="4" fontId="12" fillId="0" borderId="7" xfId="2" applyNumberFormat="1" applyFont="1" applyFill="1" applyAlignment="1">
      <alignment vertical="center"/>
    </xf>
    <xf numFmtId="0" fontId="12" fillId="0" borderId="7" xfId="2" applyNumberFormat="1" applyFont="1" applyFill="1" applyAlignment="1">
      <alignment vertical="center"/>
    </xf>
    <xf numFmtId="0" fontId="9" fillId="0" borderId="0" xfId="0" applyFont="1" applyFill="1" applyAlignment="1">
      <alignment vertical="center" wrapText="1"/>
    </xf>
    <xf numFmtId="0" fontId="11" fillId="0" borderId="1" xfId="0" applyNumberFormat="1" applyFont="1" applyFill="1" applyBorder="1" applyAlignment="1">
      <alignment vertical="center"/>
    </xf>
    <xf numFmtId="4" fontId="11" fillId="0" borderId="1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/>
    </xf>
    <xf numFmtId="4" fontId="8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vertical="top" wrapText="1"/>
    </xf>
    <xf numFmtId="0" fontId="4" fillId="0" borderId="0" xfId="0" applyFont="1" applyFill="1"/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 applyProtection="1">
      <alignment vertical="center" wrapText="1"/>
    </xf>
    <xf numFmtId="0" fontId="11" fillId="0" borderId="0" xfId="0" applyFont="1" applyFill="1"/>
    <xf numFmtId="0" fontId="8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vertical="center"/>
    </xf>
    <xf numFmtId="4" fontId="13" fillId="0" borderId="1" xfId="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horizontal="justify" vertical="center" wrapText="1"/>
    </xf>
    <xf numFmtId="0" fontId="8" fillId="0" borderId="0" xfId="0" applyFont="1" applyFill="1"/>
    <xf numFmtId="0" fontId="14" fillId="0" borderId="0" xfId="0" applyFont="1" applyFill="1"/>
    <xf numFmtId="0" fontId="8" fillId="0" borderId="1" xfId="0" applyFont="1" applyFill="1" applyBorder="1" applyAlignment="1">
      <alignment vertical="top"/>
    </xf>
    <xf numFmtId="0" fontId="3" fillId="0" borderId="0" xfId="0" applyFont="1" applyFill="1"/>
    <xf numFmtId="4" fontId="3" fillId="0" borderId="0" xfId="0" applyNumberFormat="1" applyFont="1" applyFill="1"/>
    <xf numFmtId="0" fontId="0" fillId="0" borderId="1" xfId="0" applyFill="1" applyBorder="1"/>
    <xf numFmtId="4" fontId="0" fillId="0" borderId="1" xfId="0" applyNumberFormat="1" applyFill="1" applyBorder="1"/>
    <xf numFmtId="0" fontId="3" fillId="0" borderId="0" xfId="0" applyNumberFormat="1" applyFont="1" applyFill="1"/>
    <xf numFmtId="164" fontId="0" fillId="0" borderId="0" xfId="0" applyNumberFormat="1" applyFill="1"/>
    <xf numFmtId="0" fontId="6" fillId="0" borderId="0" xfId="0" applyFont="1" applyFill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vertical="top"/>
    </xf>
    <xf numFmtId="0" fontId="8" fillId="0" borderId="4" xfId="0" applyFont="1" applyFill="1" applyBorder="1" applyAlignment="1">
      <alignment vertical="top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</cellXfs>
  <cellStyles count="3">
    <cellStyle name="Вывод" xfId="2" builtinId="21"/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mruColors>
      <color rgb="FF49DEE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hyperlink" Target="consultantplus://offline/ref=D9C6260AE4B7262183B7CD2B7DB7D4E6A60851B386276587935D05DEB84112F9CA2823F333E15C147FE9F0C4NEw5G" TargetMode="External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171"/>
  <sheetViews>
    <sheetView tabSelected="1" view="pageBreakPreview" topLeftCell="A53" zoomScale="80" zoomScaleNormal="82" zoomScaleSheetLayoutView="80" workbookViewId="0">
      <selection activeCell="B61" sqref="B61"/>
    </sheetView>
  </sheetViews>
  <sheetFormatPr defaultRowHeight="15" x14ac:dyDescent="0.25"/>
  <cols>
    <col min="1" max="1" width="9.140625" style="1"/>
    <col min="2" max="2" width="55.42578125" style="1" customWidth="1"/>
    <col min="3" max="3" width="16" style="1" customWidth="1"/>
    <col min="4" max="4" width="20.7109375" style="1" customWidth="1"/>
    <col min="5" max="5" width="12.28515625" style="5" customWidth="1"/>
    <col min="6" max="6" width="12.85546875" style="1" customWidth="1"/>
    <col min="7" max="7" width="9.140625" style="1" customWidth="1"/>
    <col min="8" max="8" width="10" style="1" customWidth="1"/>
    <col min="9" max="9" width="9.28515625" style="1" customWidth="1"/>
    <col min="10" max="19" width="9.140625" style="1" customWidth="1"/>
    <col min="20" max="20" width="9.140625" style="6" customWidth="1"/>
    <col min="21" max="21" width="9.140625" style="1" customWidth="1"/>
    <col min="22" max="23" width="9.140625" style="1"/>
    <col min="24" max="24" width="35.140625" style="1" customWidth="1"/>
    <col min="25" max="16384" width="9.140625" style="1"/>
  </cols>
  <sheetData>
    <row r="2" spans="1:24" ht="18.75" x14ac:dyDescent="0.3">
      <c r="A2" s="57" t="s">
        <v>155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5" spans="1:24" ht="34.5" customHeight="1" x14ac:dyDescent="0.25">
      <c r="A5" s="69" t="s">
        <v>0</v>
      </c>
      <c r="B5" s="70" t="s">
        <v>1</v>
      </c>
      <c r="C5" s="70" t="s">
        <v>2</v>
      </c>
      <c r="D5" s="7" t="s">
        <v>3</v>
      </c>
      <c r="E5" s="72" t="s">
        <v>5</v>
      </c>
      <c r="F5" s="59" t="s">
        <v>64</v>
      </c>
      <c r="G5" s="61"/>
      <c r="H5" s="58" t="s">
        <v>65</v>
      </c>
      <c r="I5" s="58"/>
      <c r="J5" s="58" t="s">
        <v>66</v>
      </c>
      <c r="K5" s="58"/>
      <c r="L5" s="58" t="s">
        <v>67</v>
      </c>
      <c r="M5" s="58"/>
      <c r="N5" s="58" t="s">
        <v>68</v>
      </c>
      <c r="O5" s="58"/>
      <c r="P5" s="58" t="s">
        <v>69</v>
      </c>
      <c r="Q5" s="58"/>
      <c r="R5" s="58" t="s">
        <v>70</v>
      </c>
      <c r="S5" s="58"/>
      <c r="T5" s="58" t="s">
        <v>71</v>
      </c>
      <c r="U5" s="58"/>
      <c r="V5" s="58" t="s">
        <v>72</v>
      </c>
      <c r="W5" s="58"/>
      <c r="X5" s="8"/>
    </row>
    <row r="6" spans="1:24" ht="47.25" customHeight="1" x14ac:dyDescent="0.25">
      <c r="A6" s="69"/>
      <c r="B6" s="71"/>
      <c r="C6" s="71"/>
      <c r="D6" s="7" t="s">
        <v>4</v>
      </c>
      <c r="E6" s="73"/>
      <c r="F6" s="9" t="s">
        <v>73</v>
      </c>
      <c r="G6" s="10" t="s">
        <v>74</v>
      </c>
      <c r="H6" s="9" t="s">
        <v>73</v>
      </c>
      <c r="I6" s="10" t="s">
        <v>74</v>
      </c>
      <c r="J6" s="9" t="s">
        <v>73</v>
      </c>
      <c r="K6" s="10" t="s">
        <v>74</v>
      </c>
      <c r="L6" s="9" t="s">
        <v>73</v>
      </c>
      <c r="M6" s="10" t="s">
        <v>74</v>
      </c>
      <c r="N6" s="9" t="s">
        <v>73</v>
      </c>
      <c r="O6" s="10" t="s">
        <v>74</v>
      </c>
      <c r="P6" s="9" t="s">
        <v>73</v>
      </c>
      <c r="Q6" s="10" t="s">
        <v>74</v>
      </c>
      <c r="R6" s="9" t="s">
        <v>73</v>
      </c>
      <c r="S6" s="10" t="s">
        <v>74</v>
      </c>
      <c r="T6" s="11" t="s">
        <v>73</v>
      </c>
      <c r="U6" s="10" t="s">
        <v>74</v>
      </c>
      <c r="V6" s="9" t="s">
        <v>73</v>
      </c>
      <c r="W6" s="10" t="s">
        <v>74</v>
      </c>
      <c r="X6" s="8"/>
    </row>
    <row r="7" spans="1:24" ht="15.75" x14ac:dyDescent="0.25">
      <c r="A7" s="7">
        <v>1</v>
      </c>
      <c r="B7" s="7">
        <v>2</v>
      </c>
      <c r="C7" s="7">
        <v>3</v>
      </c>
      <c r="D7" s="7">
        <v>4</v>
      </c>
      <c r="E7" s="12">
        <v>5</v>
      </c>
      <c r="F7" s="13"/>
      <c r="G7" s="13"/>
      <c r="H7" s="13"/>
      <c r="I7" s="13"/>
      <c r="J7" s="13"/>
      <c r="K7" s="13"/>
      <c r="L7" s="14"/>
      <c r="M7" s="13"/>
      <c r="N7" s="14"/>
      <c r="O7" s="13"/>
      <c r="P7" s="14"/>
      <c r="Q7" s="13"/>
      <c r="R7" s="13"/>
      <c r="S7" s="13"/>
      <c r="T7" s="15"/>
      <c r="U7" s="13"/>
      <c r="V7" s="14"/>
      <c r="W7" s="13"/>
      <c r="X7" s="8"/>
    </row>
    <row r="8" spans="1:24" s="20" customFormat="1" ht="27" customHeight="1" x14ac:dyDescent="0.25">
      <c r="A8" s="59" t="s">
        <v>6</v>
      </c>
      <c r="B8" s="60"/>
      <c r="C8" s="60"/>
      <c r="D8" s="61"/>
      <c r="E8" s="9">
        <v>3</v>
      </c>
      <c r="F8" s="16"/>
      <c r="G8" s="16">
        <f>G18*E8</f>
        <v>53.25</v>
      </c>
      <c r="H8" s="17"/>
      <c r="I8" s="16">
        <f>I18*E8</f>
        <v>62.25</v>
      </c>
      <c r="J8" s="17"/>
      <c r="K8" s="16">
        <f>K18*E8</f>
        <v>62.25</v>
      </c>
      <c r="L8" s="17"/>
      <c r="M8" s="16">
        <f>M18*E8</f>
        <v>62.25</v>
      </c>
      <c r="N8" s="17"/>
      <c r="O8" s="16">
        <f>O18*E8</f>
        <v>62.25</v>
      </c>
      <c r="P8" s="17"/>
      <c r="Q8" s="16">
        <f>Q18*E8</f>
        <v>56.25</v>
      </c>
      <c r="R8" s="16"/>
      <c r="S8" s="16">
        <f>S18*E8</f>
        <v>56.25</v>
      </c>
      <c r="T8" s="18"/>
      <c r="U8" s="16">
        <f>U18*E8</f>
        <v>53.25</v>
      </c>
      <c r="V8" s="17"/>
      <c r="W8" s="16">
        <f>W18*E8</f>
        <v>62.25</v>
      </c>
      <c r="X8" s="19"/>
    </row>
    <row r="9" spans="1:24" ht="94.5" x14ac:dyDescent="0.25">
      <c r="A9" s="21" t="s">
        <v>7</v>
      </c>
      <c r="B9" s="22" t="s">
        <v>10</v>
      </c>
      <c r="C9" s="21" t="s">
        <v>8</v>
      </c>
      <c r="D9" s="23" t="s">
        <v>75</v>
      </c>
      <c r="E9" s="12">
        <v>0.5</v>
      </c>
      <c r="F9" s="24" t="s">
        <v>97</v>
      </c>
      <c r="G9" s="13">
        <f t="shared" ref="G9:G17" si="0">F9*E9</f>
        <v>0.5</v>
      </c>
      <c r="H9" s="14">
        <v>1</v>
      </c>
      <c r="I9" s="13">
        <f t="shared" ref="I9:I17" si="1">H9*E9</f>
        <v>0.5</v>
      </c>
      <c r="J9" s="14">
        <v>1</v>
      </c>
      <c r="K9" s="13">
        <f t="shared" ref="K9:K17" si="2">J9*E9</f>
        <v>0.5</v>
      </c>
      <c r="L9" s="14">
        <v>1</v>
      </c>
      <c r="M9" s="13">
        <f t="shared" ref="M9:M17" si="3">L9*E9</f>
        <v>0.5</v>
      </c>
      <c r="N9" s="14">
        <v>1</v>
      </c>
      <c r="O9" s="13">
        <f t="shared" ref="O9:O17" si="4">N9*E9</f>
        <v>0.5</v>
      </c>
      <c r="P9" s="14">
        <v>1</v>
      </c>
      <c r="Q9" s="13">
        <f t="shared" ref="Q9:Q17" si="5">P9*E9</f>
        <v>0.5</v>
      </c>
      <c r="R9" s="14">
        <v>1</v>
      </c>
      <c r="S9" s="13">
        <f t="shared" ref="S9:S17" si="6">R9*E9</f>
        <v>0.5</v>
      </c>
      <c r="T9" s="15">
        <v>1</v>
      </c>
      <c r="U9" s="13">
        <f t="shared" ref="U9:U17" si="7">T9*E9</f>
        <v>0.5</v>
      </c>
      <c r="V9" s="14">
        <v>1</v>
      </c>
      <c r="W9" s="13">
        <f t="shared" ref="W9:W17" si="8">V9*E9</f>
        <v>0.5</v>
      </c>
      <c r="X9" s="25"/>
    </row>
    <row r="10" spans="1:24" ht="387" customHeight="1" x14ac:dyDescent="0.25">
      <c r="A10" s="21" t="s">
        <v>9</v>
      </c>
      <c r="B10" s="26" t="s">
        <v>131</v>
      </c>
      <c r="C10" s="21" t="s">
        <v>8</v>
      </c>
      <c r="D10" s="23" t="s">
        <v>132</v>
      </c>
      <c r="E10" s="12">
        <v>0.5</v>
      </c>
      <c r="F10" s="27" t="s">
        <v>147</v>
      </c>
      <c r="G10" s="28">
        <f t="shared" si="0"/>
        <v>0.25</v>
      </c>
      <c r="H10" s="29">
        <v>0.5</v>
      </c>
      <c r="I10" s="28">
        <f t="shared" si="1"/>
        <v>0.25</v>
      </c>
      <c r="J10" s="29">
        <v>0.5</v>
      </c>
      <c r="K10" s="28">
        <f t="shared" si="2"/>
        <v>0.25</v>
      </c>
      <c r="L10" s="29">
        <v>0.5</v>
      </c>
      <c r="M10" s="28">
        <f t="shared" si="3"/>
        <v>0.25</v>
      </c>
      <c r="N10" s="29">
        <v>0.5</v>
      </c>
      <c r="O10" s="28">
        <f t="shared" si="4"/>
        <v>0.25</v>
      </c>
      <c r="P10" s="29">
        <v>0.5</v>
      </c>
      <c r="Q10" s="28">
        <f t="shared" si="5"/>
        <v>0.25</v>
      </c>
      <c r="R10" s="29">
        <v>0.5</v>
      </c>
      <c r="S10" s="28">
        <f t="shared" si="6"/>
        <v>0.25</v>
      </c>
      <c r="T10" s="28">
        <v>0.5</v>
      </c>
      <c r="U10" s="28">
        <f t="shared" si="7"/>
        <v>0.25</v>
      </c>
      <c r="V10" s="29">
        <v>0.5</v>
      </c>
      <c r="W10" s="28">
        <f t="shared" si="8"/>
        <v>0.25</v>
      </c>
      <c r="X10" s="25"/>
    </row>
    <row r="11" spans="1:24" ht="189" x14ac:dyDescent="0.25">
      <c r="A11" s="21" t="s">
        <v>11</v>
      </c>
      <c r="B11" s="26" t="s">
        <v>98</v>
      </c>
      <c r="C11" s="21" t="s">
        <v>8</v>
      </c>
      <c r="D11" s="23" t="s">
        <v>99</v>
      </c>
      <c r="E11" s="12">
        <v>1.5</v>
      </c>
      <c r="F11" s="24" t="s">
        <v>97</v>
      </c>
      <c r="G11" s="13">
        <f t="shared" si="0"/>
        <v>1.5</v>
      </c>
      <c r="H11" s="14">
        <v>1</v>
      </c>
      <c r="I11" s="13">
        <f t="shared" si="1"/>
        <v>1.5</v>
      </c>
      <c r="J11" s="13">
        <v>1</v>
      </c>
      <c r="K11" s="13">
        <f t="shared" si="2"/>
        <v>1.5</v>
      </c>
      <c r="L11" s="13">
        <v>1</v>
      </c>
      <c r="M11" s="13">
        <f t="shared" si="3"/>
        <v>1.5</v>
      </c>
      <c r="N11" s="13">
        <v>1</v>
      </c>
      <c r="O11" s="13">
        <f t="shared" si="4"/>
        <v>1.5</v>
      </c>
      <c r="P11" s="13">
        <v>1</v>
      </c>
      <c r="Q11" s="13">
        <f t="shared" si="5"/>
        <v>1.5</v>
      </c>
      <c r="R11" s="13">
        <v>1</v>
      </c>
      <c r="S11" s="13">
        <f t="shared" si="6"/>
        <v>1.5</v>
      </c>
      <c r="T11" s="15">
        <v>1</v>
      </c>
      <c r="U11" s="13">
        <f t="shared" si="7"/>
        <v>1.5</v>
      </c>
      <c r="V11" s="13">
        <v>1</v>
      </c>
      <c r="W11" s="13">
        <f t="shared" si="8"/>
        <v>1.5</v>
      </c>
      <c r="X11" s="25"/>
    </row>
    <row r="12" spans="1:24" ht="110.25" x14ac:dyDescent="0.25">
      <c r="A12" s="21" t="s">
        <v>12</v>
      </c>
      <c r="B12" s="22" t="s">
        <v>150</v>
      </c>
      <c r="C12" s="21" t="s">
        <v>8</v>
      </c>
      <c r="D12" s="23" t="s">
        <v>76</v>
      </c>
      <c r="E12" s="12">
        <v>2</v>
      </c>
      <c r="F12" s="24" t="s">
        <v>97</v>
      </c>
      <c r="G12" s="13">
        <f t="shared" si="0"/>
        <v>2</v>
      </c>
      <c r="H12" s="14">
        <v>1</v>
      </c>
      <c r="I12" s="13">
        <f t="shared" si="1"/>
        <v>2</v>
      </c>
      <c r="J12" s="14">
        <v>1</v>
      </c>
      <c r="K12" s="13">
        <f t="shared" si="2"/>
        <v>2</v>
      </c>
      <c r="L12" s="14">
        <v>1</v>
      </c>
      <c r="M12" s="13">
        <f t="shared" si="3"/>
        <v>2</v>
      </c>
      <c r="N12" s="14">
        <v>1</v>
      </c>
      <c r="O12" s="13">
        <f t="shared" si="4"/>
        <v>2</v>
      </c>
      <c r="P12" s="14">
        <v>1</v>
      </c>
      <c r="Q12" s="13">
        <f t="shared" si="5"/>
        <v>2</v>
      </c>
      <c r="R12" s="14">
        <v>1</v>
      </c>
      <c r="S12" s="13">
        <f t="shared" si="6"/>
        <v>2</v>
      </c>
      <c r="T12" s="15">
        <v>1</v>
      </c>
      <c r="U12" s="13">
        <f t="shared" si="7"/>
        <v>2</v>
      </c>
      <c r="V12" s="14">
        <v>1</v>
      </c>
      <c r="W12" s="13">
        <f t="shared" si="8"/>
        <v>2</v>
      </c>
      <c r="X12" s="30"/>
    </row>
    <row r="13" spans="1:24" ht="63" x14ac:dyDescent="0.25">
      <c r="A13" s="21" t="s">
        <v>13</v>
      </c>
      <c r="B13" s="22" t="s">
        <v>77</v>
      </c>
      <c r="C13" s="21" t="s">
        <v>14</v>
      </c>
      <c r="D13" s="23" t="s">
        <v>133</v>
      </c>
      <c r="E13" s="12">
        <v>3</v>
      </c>
      <c r="F13" s="24" t="s">
        <v>154</v>
      </c>
      <c r="G13" s="13">
        <f t="shared" si="0"/>
        <v>6</v>
      </c>
      <c r="H13" s="14">
        <v>3</v>
      </c>
      <c r="I13" s="13">
        <f t="shared" si="1"/>
        <v>9</v>
      </c>
      <c r="J13" s="14">
        <v>3</v>
      </c>
      <c r="K13" s="13">
        <f t="shared" si="2"/>
        <v>9</v>
      </c>
      <c r="L13" s="14">
        <v>3</v>
      </c>
      <c r="M13" s="13">
        <f t="shared" si="3"/>
        <v>9</v>
      </c>
      <c r="N13" s="14">
        <v>3</v>
      </c>
      <c r="O13" s="13">
        <f t="shared" si="4"/>
        <v>9</v>
      </c>
      <c r="P13" s="14">
        <v>3</v>
      </c>
      <c r="Q13" s="13">
        <f t="shared" si="5"/>
        <v>9</v>
      </c>
      <c r="R13" s="14">
        <v>3</v>
      </c>
      <c r="S13" s="13">
        <f t="shared" si="6"/>
        <v>9</v>
      </c>
      <c r="T13" s="15">
        <v>2</v>
      </c>
      <c r="U13" s="13">
        <f t="shared" si="7"/>
        <v>6</v>
      </c>
      <c r="V13" s="14">
        <v>3</v>
      </c>
      <c r="W13" s="13">
        <f t="shared" si="8"/>
        <v>9</v>
      </c>
      <c r="X13" s="8"/>
    </row>
    <row r="14" spans="1:24" ht="126" x14ac:dyDescent="0.25">
      <c r="A14" s="21" t="s">
        <v>15</v>
      </c>
      <c r="B14" s="23" t="s">
        <v>134</v>
      </c>
      <c r="C14" s="21" t="s">
        <v>8</v>
      </c>
      <c r="D14" s="23" t="s">
        <v>76</v>
      </c>
      <c r="E14" s="12">
        <v>0.5</v>
      </c>
      <c r="F14" s="24" t="s">
        <v>97</v>
      </c>
      <c r="G14" s="13">
        <f t="shared" si="0"/>
        <v>0.5</v>
      </c>
      <c r="H14" s="14">
        <v>1</v>
      </c>
      <c r="I14" s="13">
        <f t="shared" si="1"/>
        <v>0.5</v>
      </c>
      <c r="J14" s="14">
        <v>1</v>
      </c>
      <c r="K14" s="13">
        <f t="shared" si="2"/>
        <v>0.5</v>
      </c>
      <c r="L14" s="14">
        <v>1</v>
      </c>
      <c r="M14" s="13">
        <f t="shared" si="3"/>
        <v>0.5</v>
      </c>
      <c r="N14" s="14">
        <v>1</v>
      </c>
      <c r="O14" s="13">
        <f t="shared" si="4"/>
        <v>0.5</v>
      </c>
      <c r="P14" s="31">
        <v>1</v>
      </c>
      <c r="Q14" s="32">
        <f t="shared" si="5"/>
        <v>0.5</v>
      </c>
      <c r="R14" s="14">
        <v>1</v>
      </c>
      <c r="S14" s="13">
        <f t="shared" si="6"/>
        <v>0.5</v>
      </c>
      <c r="T14" s="15">
        <v>1</v>
      </c>
      <c r="U14" s="13">
        <f t="shared" si="7"/>
        <v>0.5</v>
      </c>
      <c r="V14" s="31">
        <v>1</v>
      </c>
      <c r="W14" s="32">
        <f t="shared" si="8"/>
        <v>0.5</v>
      </c>
      <c r="X14" s="8"/>
    </row>
    <row r="15" spans="1:24" ht="63" x14ac:dyDescent="0.25">
      <c r="A15" s="21" t="s">
        <v>16</v>
      </c>
      <c r="B15" s="33" t="s">
        <v>135</v>
      </c>
      <c r="C15" s="21" t="s">
        <v>8</v>
      </c>
      <c r="D15" s="23" t="s">
        <v>76</v>
      </c>
      <c r="E15" s="12">
        <v>0.5</v>
      </c>
      <c r="F15" s="24" t="s">
        <v>97</v>
      </c>
      <c r="G15" s="13">
        <f t="shared" si="0"/>
        <v>0.5</v>
      </c>
      <c r="H15" s="14">
        <v>1</v>
      </c>
      <c r="I15" s="13">
        <f t="shared" si="1"/>
        <v>0.5</v>
      </c>
      <c r="J15" s="14">
        <v>1</v>
      </c>
      <c r="K15" s="13">
        <f t="shared" si="2"/>
        <v>0.5</v>
      </c>
      <c r="L15" s="14">
        <v>1</v>
      </c>
      <c r="M15" s="13">
        <f t="shared" si="3"/>
        <v>0.5</v>
      </c>
      <c r="N15" s="14">
        <v>1</v>
      </c>
      <c r="O15" s="13">
        <f t="shared" si="4"/>
        <v>0.5</v>
      </c>
      <c r="P15" s="14">
        <v>1</v>
      </c>
      <c r="Q15" s="13">
        <f t="shared" si="5"/>
        <v>0.5</v>
      </c>
      <c r="R15" s="14">
        <v>1</v>
      </c>
      <c r="S15" s="13">
        <f t="shared" si="6"/>
        <v>0.5</v>
      </c>
      <c r="T15" s="15">
        <v>1</v>
      </c>
      <c r="U15" s="13">
        <f t="shared" si="7"/>
        <v>0.5</v>
      </c>
      <c r="V15" s="14">
        <v>1</v>
      </c>
      <c r="W15" s="13">
        <f t="shared" si="8"/>
        <v>0.5</v>
      </c>
      <c r="X15" s="8"/>
    </row>
    <row r="16" spans="1:24" ht="78.75" x14ac:dyDescent="0.25">
      <c r="A16" s="21" t="s">
        <v>17</v>
      </c>
      <c r="B16" s="33" t="s">
        <v>151</v>
      </c>
      <c r="C16" s="21" t="s">
        <v>8</v>
      </c>
      <c r="D16" s="23" t="s">
        <v>76</v>
      </c>
      <c r="E16" s="12">
        <v>0.5</v>
      </c>
      <c r="F16" s="24" t="s">
        <v>97</v>
      </c>
      <c r="G16" s="13">
        <f t="shared" si="0"/>
        <v>0.5</v>
      </c>
      <c r="H16" s="14">
        <v>1</v>
      </c>
      <c r="I16" s="13">
        <f t="shared" si="1"/>
        <v>0.5</v>
      </c>
      <c r="J16" s="14">
        <v>1</v>
      </c>
      <c r="K16" s="13">
        <f t="shared" si="2"/>
        <v>0.5</v>
      </c>
      <c r="L16" s="14">
        <v>1</v>
      </c>
      <c r="M16" s="13">
        <f t="shared" si="3"/>
        <v>0.5</v>
      </c>
      <c r="N16" s="14">
        <v>1</v>
      </c>
      <c r="O16" s="13">
        <f t="shared" si="4"/>
        <v>0.5</v>
      </c>
      <c r="P16" s="14">
        <v>1</v>
      </c>
      <c r="Q16" s="13">
        <f t="shared" si="5"/>
        <v>0.5</v>
      </c>
      <c r="R16" s="14">
        <v>1</v>
      </c>
      <c r="S16" s="13">
        <f t="shared" si="6"/>
        <v>0.5</v>
      </c>
      <c r="T16" s="15">
        <v>1</v>
      </c>
      <c r="U16" s="13">
        <f t="shared" si="7"/>
        <v>0.5</v>
      </c>
      <c r="V16" s="14">
        <v>1</v>
      </c>
      <c r="W16" s="13">
        <f t="shared" si="8"/>
        <v>0.5</v>
      </c>
      <c r="X16" s="30"/>
    </row>
    <row r="17" spans="1:24" ht="63" x14ac:dyDescent="0.25">
      <c r="A17" s="21" t="s">
        <v>18</v>
      </c>
      <c r="B17" s="22" t="s">
        <v>152</v>
      </c>
      <c r="C17" s="21" t="s">
        <v>14</v>
      </c>
      <c r="D17" s="23" t="s">
        <v>78</v>
      </c>
      <c r="E17" s="12">
        <v>2</v>
      </c>
      <c r="F17" s="24" t="s">
        <v>153</v>
      </c>
      <c r="G17" s="13">
        <f t="shared" si="0"/>
        <v>6</v>
      </c>
      <c r="H17" s="14">
        <v>3</v>
      </c>
      <c r="I17" s="13">
        <f t="shared" si="1"/>
        <v>6</v>
      </c>
      <c r="J17" s="14">
        <v>3</v>
      </c>
      <c r="K17" s="13">
        <f t="shared" si="2"/>
        <v>6</v>
      </c>
      <c r="L17" s="14">
        <v>3</v>
      </c>
      <c r="M17" s="13">
        <f t="shared" si="3"/>
        <v>6</v>
      </c>
      <c r="N17" s="14">
        <v>3</v>
      </c>
      <c r="O17" s="13">
        <f t="shared" si="4"/>
        <v>6</v>
      </c>
      <c r="P17" s="14">
        <v>2</v>
      </c>
      <c r="Q17" s="13">
        <f t="shared" si="5"/>
        <v>4</v>
      </c>
      <c r="R17" s="14">
        <v>2</v>
      </c>
      <c r="S17" s="13">
        <f t="shared" si="6"/>
        <v>4</v>
      </c>
      <c r="T17" s="15">
        <v>3</v>
      </c>
      <c r="U17" s="13">
        <f t="shared" si="7"/>
        <v>6</v>
      </c>
      <c r="V17" s="14">
        <v>3</v>
      </c>
      <c r="W17" s="13">
        <f t="shared" si="8"/>
        <v>6</v>
      </c>
      <c r="X17" s="30"/>
    </row>
    <row r="18" spans="1:24" s="20" customFormat="1" ht="15.75" x14ac:dyDescent="0.25">
      <c r="A18" s="34"/>
      <c r="B18" s="34" t="s">
        <v>19</v>
      </c>
      <c r="C18" s="34"/>
      <c r="D18" s="34"/>
      <c r="E18" s="35"/>
      <c r="F18" s="36"/>
      <c r="G18" s="16">
        <f>SUM(G9:G17)</f>
        <v>17.75</v>
      </c>
      <c r="H18" s="17"/>
      <c r="I18" s="16">
        <f>SUM(I9:I17)</f>
        <v>20.75</v>
      </c>
      <c r="J18" s="17"/>
      <c r="K18" s="16">
        <f>SUM(K9:K17)</f>
        <v>20.75</v>
      </c>
      <c r="L18" s="17"/>
      <c r="M18" s="16">
        <f>SUM(M9:M17)</f>
        <v>20.75</v>
      </c>
      <c r="N18" s="17"/>
      <c r="O18" s="16">
        <f>SUM(O9:O17)</f>
        <v>20.75</v>
      </c>
      <c r="P18" s="17"/>
      <c r="Q18" s="16">
        <f>SUM(Q9:Q17)</f>
        <v>18.75</v>
      </c>
      <c r="R18" s="17"/>
      <c r="S18" s="16">
        <f>SUM(S9:S17)</f>
        <v>18.75</v>
      </c>
      <c r="T18" s="18"/>
      <c r="U18" s="16">
        <f>SUM(U9:U17)</f>
        <v>17.75</v>
      </c>
      <c r="V18" s="17"/>
      <c r="W18" s="16">
        <f>SUM(W9:W17)</f>
        <v>20.75</v>
      </c>
      <c r="X18" s="19"/>
    </row>
    <row r="19" spans="1:24" s="20" customFormat="1" ht="15.75" x14ac:dyDescent="0.25">
      <c r="A19" s="59" t="s">
        <v>20</v>
      </c>
      <c r="B19" s="60"/>
      <c r="C19" s="60"/>
      <c r="D19" s="61"/>
      <c r="E19" s="9">
        <v>4.5</v>
      </c>
      <c r="F19" s="36"/>
      <c r="G19" s="16">
        <f>E19*G35</f>
        <v>108</v>
      </c>
      <c r="H19" s="17"/>
      <c r="I19" s="16">
        <f>E19*I35</f>
        <v>92.25</v>
      </c>
      <c r="J19" s="17"/>
      <c r="K19" s="16">
        <f>E19*K35</f>
        <v>141.75</v>
      </c>
      <c r="L19" s="17"/>
      <c r="M19" s="16">
        <f>E19*M35</f>
        <v>92.25</v>
      </c>
      <c r="N19" s="17"/>
      <c r="O19" s="16">
        <f>E19*O35</f>
        <v>108</v>
      </c>
      <c r="P19" s="17"/>
      <c r="Q19" s="16">
        <f>E19*Q35</f>
        <v>117</v>
      </c>
      <c r="R19" s="17"/>
      <c r="S19" s="16">
        <f>E19*S35</f>
        <v>95.625</v>
      </c>
      <c r="T19" s="18"/>
      <c r="U19" s="16">
        <f>E19*U35</f>
        <v>94.5</v>
      </c>
      <c r="V19" s="17"/>
      <c r="W19" s="16">
        <f>E19*W35</f>
        <v>114.75</v>
      </c>
      <c r="X19" s="19"/>
    </row>
    <row r="20" spans="1:24" ht="110.25" x14ac:dyDescent="0.25">
      <c r="A20" s="21" t="s">
        <v>21</v>
      </c>
      <c r="B20" s="23" t="s">
        <v>22</v>
      </c>
      <c r="C20" s="21" t="s">
        <v>23</v>
      </c>
      <c r="D20" s="23" t="s">
        <v>142</v>
      </c>
      <c r="E20" s="12">
        <v>0.5</v>
      </c>
      <c r="F20" s="37">
        <v>2</v>
      </c>
      <c r="G20" s="13">
        <f>F20*E20</f>
        <v>1</v>
      </c>
      <c r="H20" s="14">
        <v>1</v>
      </c>
      <c r="I20" s="13">
        <f>H20*E20</f>
        <v>0.5</v>
      </c>
      <c r="J20" s="14">
        <v>1</v>
      </c>
      <c r="K20" s="13">
        <f>E20*J20</f>
        <v>0.5</v>
      </c>
      <c r="L20" s="14">
        <v>1</v>
      </c>
      <c r="M20" s="13">
        <f>L20*E20</f>
        <v>0.5</v>
      </c>
      <c r="N20" s="14">
        <v>2</v>
      </c>
      <c r="O20" s="13">
        <f>N20*E20</f>
        <v>1</v>
      </c>
      <c r="P20" s="14">
        <v>0</v>
      </c>
      <c r="Q20" s="13">
        <f>P20*E20</f>
        <v>0</v>
      </c>
      <c r="R20" s="14">
        <v>1</v>
      </c>
      <c r="S20" s="13">
        <f>E20*R20</f>
        <v>0.5</v>
      </c>
      <c r="T20" s="15">
        <v>2</v>
      </c>
      <c r="U20" s="13">
        <f>T20*E20</f>
        <v>1</v>
      </c>
      <c r="V20" s="14">
        <v>1</v>
      </c>
      <c r="W20" s="13">
        <f>E20*V20</f>
        <v>0.5</v>
      </c>
      <c r="X20" s="8"/>
    </row>
    <row r="21" spans="1:24" ht="157.5" x14ac:dyDescent="0.25">
      <c r="A21" s="21" t="s">
        <v>24</v>
      </c>
      <c r="B21" s="23" t="s">
        <v>79</v>
      </c>
      <c r="C21" s="21" t="s">
        <v>8</v>
      </c>
      <c r="D21" s="23" t="s">
        <v>136</v>
      </c>
      <c r="E21" s="12">
        <v>1.5</v>
      </c>
      <c r="F21" s="37">
        <v>2</v>
      </c>
      <c r="G21" s="13">
        <f>F21*E21</f>
        <v>3</v>
      </c>
      <c r="H21" s="14">
        <v>2</v>
      </c>
      <c r="I21" s="13">
        <f>H21*E21</f>
        <v>3</v>
      </c>
      <c r="J21" s="14">
        <v>2</v>
      </c>
      <c r="K21" s="13">
        <f>E21*J21</f>
        <v>3</v>
      </c>
      <c r="L21" s="14">
        <v>2</v>
      </c>
      <c r="M21" s="13">
        <f>L21*E21</f>
        <v>3</v>
      </c>
      <c r="N21" s="14">
        <v>2</v>
      </c>
      <c r="O21" s="13">
        <f>N21*E21</f>
        <v>3</v>
      </c>
      <c r="P21" s="14">
        <v>2</v>
      </c>
      <c r="Q21" s="13">
        <f>P21*E21</f>
        <v>3</v>
      </c>
      <c r="R21" s="14">
        <v>2</v>
      </c>
      <c r="S21" s="13">
        <f>E21*R21</f>
        <v>3</v>
      </c>
      <c r="T21" s="15">
        <v>2</v>
      </c>
      <c r="U21" s="13">
        <f>T21*E21</f>
        <v>3</v>
      </c>
      <c r="V21" s="14">
        <v>2</v>
      </c>
      <c r="W21" s="13">
        <f>E21*V21</f>
        <v>3</v>
      </c>
      <c r="X21" s="8"/>
    </row>
    <row r="22" spans="1:24" ht="330.75" x14ac:dyDescent="0.25">
      <c r="A22" s="21" t="s">
        <v>25</v>
      </c>
      <c r="B22" s="23" t="s">
        <v>137</v>
      </c>
      <c r="C22" s="21" t="s">
        <v>8</v>
      </c>
      <c r="D22" s="23" t="s">
        <v>80</v>
      </c>
      <c r="E22" s="12">
        <v>1.5</v>
      </c>
      <c r="F22" s="37">
        <v>5</v>
      </c>
      <c r="G22" s="13">
        <v>7.5</v>
      </c>
      <c r="H22" s="14">
        <v>5</v>
      </c>
      <c r="I22" s="13">
        <v>7.5</v>
      </c>
      <c r="J22" s="14">
        <v>5</v>
      </c>
      <c r="K22" s="13">
        <v>7.5</v>
      </c>
      <c r="L22" s="14">
        <v>5</v>
      </c>
      <c r="M22" s="13">
        <v>7.5</v>
      </c>
      <c r="N22" s="14">
        <v>5</v>
      </c>
      <c r="O22" s="13">
        <v>7.5</v>
      </c>
      <c r="P22" s="14">
        <v>5</v>
      </c>
      <c r="Q22" s="13">
        <v>7.5</v>
      </c>
      <c r="R22" s="14">
        <v>5</v>
      </c>
      <c r="S22" s="13">
        <v>7.5</v>
      </c>
      <c r="T22" s="15">
        <v>5</v>
      </c>
      <c r="U22" s="13">
        <v>7.5</v>
      </c>
      <c r="V22" s="14">
        <v>5</v>
      </c>
      <c r="W22" s="13">
        <v>7.5</v>
      </c>
      <c r="X22" s="8"/>
    </row>
    <row r="23" spans="1:24" ht="47.25" x14ac:dyDescent="0.25">
      <c r="A23" s="21" t="s">
        <v>26</v>
      </c>
      <c r="B23" s="23" t="s">
        <v>138</v>
      </c>
      <c r="C23" s="23"/>
      <c r="D23" s="23" t="s">
        <v>81</v>
      </c>
      <c r="E23" s="12">
        <v>0.5</v>
      </c>
      <c r="F23" s="37">
        <v>1</v>
      </c>
      <c r="G23" s="13">
        <v>0.5</v>
      </c>
      <c r="H23" s="14">
        <v>1</v>
      </c>
      <c r="I23" s="13">
        <v>0.5</v>
      </c>
      <c r="J23" s="14">
        <v>3</v>
      </c>
      <c r="K23" s="13">
        <v>1.5</v>
      </c>
      <c r="L23" s="14">
        <v>1</v>
      </c>
      <c r="M23" s="13">
        <v>0.5</v>
      </c>
      <c r="N23" s="14">
        <v>1</v>
      </c>
      <c r="O23" s="13">
        <v>0.5</v>
      </c>
      <c r="P23" s="14">
        <v>1</v>
      </c>
      <c r="Q23" s="13">
        <v>0.5</v>
      </c>
      <c r="R23" s="14">
        <v>1</v>
      </c>
      <c r="S23" s="13">
        <v>0.5</v>
      </c>
      <c r="T23" s="15">
        <v>1</v>
      </c>
      <c r="U23" s="13">
        <v>0.5</v>
      </c>
      <c r="V23" s="14">
        <v>3</v>
      </c>
      <c r="W23" s="13">
        <v>1.5</v>
      </c>
      <c r="X23" s="38"/>
    </row>
    <row r="24" spans="1:24" ht="126" x14ac:dyDescent="0.25">
      <c r="A24" s="21" t="s">
        <v>27</v>
      </c>
      <c r="B24" s="22" t="s">
        <v>82</v>
      </c>
      <c r="C24" s="21" t="s">
        <v>8</v>
      </c>
      <c r="D24" s="23" t="s">
        <v>83</v>
      </c>
      <c r="E24" s="12">
        <v>0.5</v>
      </c>
      <c r="F24" s="37">
        <v>3</v>
      </c>
      <c r="G24" s="13">
        <f t="shared" ref="G24:G34" si="9">F24*E24</f>
        <v>1.5</v>
      </c>
      <c r="H24" s="14">
        <v>3</v>
      </c>
      <c r="I24" s="13">
        <f t="shared" ref="I24:I34" si="10">H24*E24</f>
        <v>1.5</v>
      </c>
      <c r="J24" s="14">
        <v>3</v>
      </c>
      <c r="K24" s="13">
        <f>E24*J24</f>
        <v>1.5</v>
      </c>
      <c r="L24" s="14">
        <v>3</v>
      </c>
      <c r="M24" s="13">
        <f t="shared" ref="M24:M34" si="11">L24*E24</f>
        <v>1.5</v>
      </c>
      <c r="N24" s="14">
        <v>3</v>
      </c>
      <c r="O24" s="13">
        <f t="shared" ref="O24:O34" si="12">N24*E24</f>
        <v>1.5</v>
      </c>
      <c r="P24" s="14">
        <v>3</v>
      </c>
      <c r="Q24" s="13">
        <f t="shared" ref="Q24:Q34" si="13">P24*E24</f>
        <v>1.5</v>
      </c>
      <c r="R24" s="14">
        <v>3</v>
      </c>
      <c r="S24" s="13">
        <f>E24*R24</f>
        <v>1.5</v>
      </c>
      <c r="T24" s="15">
        <v>3</v>
      </c>
      <c r="U24" s="13">
        <f t="shared" ref="U24:U34" si="14">T24*E24</f>
        <v>1.5</v>
      </c>
      <c r="V24" s="14">
        <v>3</v>
      </c>
      <c r="W24" s="13">
        <f>E24*V24</f>
        <v>1.5</v>
      </c>
      <c r="X24" s="39"/>
    </row>
    <row r="25" spans="1:24" ht="110.25" x14ac:dyDescent="0.25">
      <c r="A25" s="21" t="s">
        <v>28</v>
      </c>
      <c r="B25" s="23" t="s">
        <v>157</v>
      </c>
      <c r="C25" s="21" t="s">
        <v>14</v>
      </c>
      <c r="D25" s="23" t="s">
        <v>139</v>
      </c>
      <c r="E25" s="12">
        <v>0.5</v>
      </c>
      <c r="F25" s="37">
        <v>3</v>
      </c>
      <c r="G25" s="13">
        <f t="shared" si="9"/>
        <v>1.5</v>
      </c>
      <c r="H25" s="14">
        <v>0</v>
      </c>
      <c r="I25" s="13">
        <f t="shared" si="10"/>
        <v>0</v>
      </c>
      <c r="J25" s="14">
        <v>3</v>
      </c>
      <c r="K25" s="13">
        <f>E25*J25</f>
        <v>1.5</v>
      </c>
      <c r="L25" s="14">
        <v>3</v>
      </c>
      <c r="M25" s="13">
        <f t="shared" si="11"/>
        <v>1.5</v>
      </c>
      <c r="N25" s="14">
        <v>3</v>
      </c>
      <c r="O25" s="13">
        <f t="shared" si="12"/>
        <v>1.5</v>
      </c>
      <c r="P25" s="14">
        <v>3</v>
      </c>
      <c r="Q25" s="13">
        <f t="shared" si="13"/>
        <v>1.5</v>
      </c>
      <c r="R25" s="14">
        <v>3</v>
      </c>
      <c r="S25" s="13">
        <f>E25*R25</f>
        <v>1.5</v>
      </c>
      <c r="T25" s="15">
        <v>0</v>
      </c>
      <c r="U25" s="13">
        <f t="shared" si="14"/>
        <v>0</v>
      </c>
      <c r="V25" s="14">
        <v>3</v>
      </c>
      <c r="W25" s="13">
        <f>E25*V25</f>
        <v>1.5</v>
      </c>
      <c r="X25" s="8"/>
    </row>
    <row r="26" spans="1:24" ht="78.75" x14ac:dyDescent="0.25">
      <c r="A26" s="21" t="s">
        <v>29</v>
      </c>
      <c r="B26" s="23" t="s">
        <v>158</v>
      </c>
      <c r="C26" s="21" t="s">
        <v>14</v>
      </c>
      <c r="D26" s="23" t="s">
        <v>140</v>
      </c>
      <c r="E26" s="12">
        <v>1.5</v>
      </c>
      <c r="F26" s="37">
        <v>1</v>
      </c>
      <c r="G26" s="13">
        <f t="shared" si="9"/>
        <v>1.5</v>
      </c>
      <c r="H26" s="14">
        <v>0</v>
      </c>
      <c r="I26" s="13">
        <f t="shared" si="10"/>
        <v>0</v>
      </c>
      <c r="J26" s="14">
        <v>3</v>
      </c>
      <c r="K26" s="13">
        <f>J26*E26</f>
        <v>4.5</v>
      </c>
      <c r="L26" s="14">
        <v>0</v>
      </c>
      <c r="M26" s="13">
        <f t="shared" si="11"/>
        <v>0</v>
      </c>
      <c r="N26" s="14">
        <v>2</v>
      </c>
      <c r="O26" s="13">
        <f t="shared" si="12"/>
        <v>3</v>
      </c>
      <c r="P26" s="14">
        <v>0</v>
      </c>
      <c r="Q26" s="13">
        <f t="shared" si="13"/>
        <v>0</v>
      </c>
      <c r="R26" s="14">
        <v>1</v>
      </c>
      <c r="S26" s="13">
        <f>R26*E26</f>
        <v>1.5</v>
      </c>
      <c r="T26" s="15">
        <v>0</v>
      </c>
      <c r="U26" s="13">
        <f t="shared" si="14"/>
        <v>0</v>
      </c>
      <c r="V26" s="14">
        <v>1</v>
      </c>
      <c r="W26" s="13">
        <f>V26*E26</f>
        <v>1.5</v>
      </c>
      <c r="X26" s="8"/>
    </row>
    <row r="27" spans="1:24" ht="110.25" x14ac:dyDescent="0.25">
      <c r="A27" s="21" t="s">
        <v>30</v>
      </c>
      <c r="B27" s="23" t="s">
        <v>159</v>
      </c>
      <c r="C27" s="21" t="s">
        <v>14</v>
      </c>
      <c r="D27" s="23" t="s">
        <v>139</v>
      </c>
      <c r="E27" s="12">
        <v>0.5</v>
      </c>
      <c r="F27" s="37">
        <v>0</v>
      </c>
      <c r="G27" s="13">
        <f t="shared" si="9"/>
        <v>0</v>
      </c>
      <c r="H27" s="14">
        <v>3</v>
      </c>
      <c r="I27" s="13">
        <f t="shared" si="10"/>
        <v>1.5</v>
      </c>
      <c r="J27" s="14">
        <v>2</v>
      </c>
      <c r="K27" s="13">
        <f>E27*J27</f>
        <v>1</v>
      </c>
      <c r="L27" s="14">
        <v>0</v>
      </c>
      <c r="M27" s="13">
        <f t="shared" si="11"/>
        <v>0</v>
      </c>
      <c r="N27" s="14">
        <v>0</v>
      </c>
      <c r="O27" s="13">
        <f t="shared" si="12"/>
        <v>0</v>
      </c>
      <c r="P27" s="14">
        <v>3</v>
      </c>
      <c r="Q27" s="13">
        <f t="shared" si="13"/>
        <v>1.5</v>
      </c>
      <c r="R27" s="14">
        <v>0.5</v>
      </c>
      <c r="S27" s="13">
        <f>E27*R27</f>
        <v>0.25</v>
      </c>
      <c r="T27" s="15">
        <v>3</v>
      </c>
      <c r="U27" s="13">
        <f t="shared" si="14"/>
        <v>1.5</v>
      </c>
      <c r="V27" s="14">
        <v>2</v>
      </c>
      <c r="W27" s="13">
        <f>E27*V27</f>
        <v>1</v>
      </c>
      <c r="X27" s="8"/>
    </row>
    <row r="28" spans="1:24" s="40" customFormat="1" ht="78.75" x14ac:dyDescent="0.25">
      <c r="A28" s="21" t="s">
        <v>32</v>
      </c>
      <c r="B28" s="23" t="s">
        <v>160</v>
      </c>
      <c r="C28" s="21" t="s">
        <v>14</v>
      </c>
      <c r="D28" s="23" t="s">
        <v>140</v>
      </c>
      <c r="E28" s="12">
        <v>1.5</v>
      </c>
      <c r="F28" s="37">
        <v>1</v>
      </c>
      <c r="G28" s="13">
        <f t="shared" si="9"/>
        <v>1.5</v>
      </c>
      <c r="H28" s="14">
        <v>0</v>
      </c>
      <c r="I28" s="13">
        <f t="shared" si="10"/>
        <v>0</v>
      </c>
      <c r="J28" s="14">
        <v>3</v>
      </c>
      <c r="K28" s="13">
        <f>J28*E28</f>
        <v>4.5</v>
      </c>
      <c r="L28" s="14">
        <v>0</v>
      </c>
      <c r="M28" s="13">
        <f t="shared" si="11"/>
        <v>0</v>
      </c>
      <c r="N28" s="14">
        <v>0</v>
      </c>
      <c r="O28" s="13">
        <f t="shared" si="12"/>
        <v>0</v>
      </c>
      <c r="P28" s="14">
        <v>3</v>
      </c>
      <c r="Q28" s="13">
        <f t="shared" si="13"/>
        <v>4.5</v>
      </c>
      <c r="R28" s="14">
        <v>0</v>
      </c>
      <c r="S28" s="13">
        <f>R28*E28</f>
        <v>0</v>
      </c>
      <c r="T28" s="15">
        <v>0</v>
      </c>
      <c r="U28" s="13">
        <f t="shared" si="14"/>
        <v>0</v>
      </c>
      <c r="V28" s="14">
        <v>1</v>
      </c>
      <c r="W28" s="13">
        <f>V28*E28</f>
        <v>1.5</v>
      </c>
      <c r="X28" s="8"/>
    </row>
    <row r="29" spans="1:24" ht="78.75" x14ac:dyDescent="0.25">
      <c r="A29" s="21" t="s">
        <v>35</v>
      </c>
      <c r="B29" s="23" t="s">
        <v>31</v>
      </c>
      <c r="C29" s="21" t="s">
        <v>14</v>
      </c>
      <c r="D29" s="23" t="s">
        <v>141</v>
      </c>
      <c r="E29" s="12">
        <v>0.5</v>
      </c>
      <c r="F29" s="37">
        <v>3</v>
      </c>
      <c r="G29" s="13">
        <f t="shared" si="9"/>
        <v>1.5</v>
      </c>
      <c r="H29" s="14">
        <v>3</v>
      </c>
      <c r="I29" s="13">
        <f t="shared" si="10"/>
        <v>1.5</v>
      </c>
      <c r="J29" s="14">
        <v>3</v>
      </c>
      <c r="K29" s="13">
        <f>E29*J29</f>
        <v>1.5</v>
      </c>
      <c r="L29" s="14">
        <v>3</v>
      </c>
      <c r="M29" s="13">
        <f t="shared" si="11"/>
        <v>1.5</v>
      </c>
      <c r="N29" s="14">
        <v>3</v>
      </c>
      <c r="O29" s="13">
        <f t="shared" si="12"/>
        <v>1.5</v>
      </c>
      <c r="P29" s="14">
        <v>3</v>
      </c>
      <c r="Q29" s="13">
        <f t="shared" si="13"/>
        <v>1.5</v>
      </c>
      <c r="R29" s="14">
        <v>3</v>
      </c>
      <c r="S29" s="13">
        <f>E29*R29</f>
        <v>1.5</v>
      </c>
      <c r="T29" s="15">
        <v>3</v>
      </c>
      <c r="U29" s="13">
        <f t="shared" si="14"/>
        <v>1.5</v>
      </c>
      <c r="V29" s="14">
        <v>3</v>
      </c>
      <c r="W29" s="13">
        <f>E29*V29</f>
        <v>1.5</v>
      </c>
      <c r="X29" s="8"/>
    </row>
    <row r="30" spans="1:24" ht="220.5" x14ac:dyDescent="0.25">
      <c r="A30" s="21" t="s">
        <v>36</v>
      </c>
      <c r="B30" s="23" t="s">
        <v>33</v>
      </c>
      <c r="C30" s="21" t="s">
        <v>34</v>
      </c>
      <c r="D30" s="23" t="s">
        <v>100</v>
      </c>
      <c r="E30" s="12">
        <v>0.5</v>
      </c>
      <c r="F30" s="37">
        <v>3</v>
      </c>
      <c r="G30" s="13">
        <f t="shared" si="9"/>
        <v>1.5</v>
      </c>
      <c r="H30" s="14">
        <v>3</v>
      </c>
      <c r="I30" s="13">
        <f t="shared" si="10"/>
        <v>1.5</v>
      </c>
      <c r="J30" s="14">
        <v>3</v>
      </c>
      <c r="K30" s="13">
        <f>E30*J30</f>
        <v>1.5</v>
      </c>
      <c r="L30" s="14">
        <v>3</v>
      </c>
      <c r="M30" s="13">
        <f t="shared" si="11"/>
        <v>1.5</v>
      </c>
      <c r="N30" s="14">
        <v>3</v>
      </c>
      <c r="O30" s="13">
        <f t="shared" si="12"/>
        <v>1.5</v>
      </c>
      <c r="P30" s="14">
        <v>3</v>
      </c>
      <c r="Q30" s="13">
        <f t="shared" si="13"/>
        <v>1.5</v>
      </c>
      <c r="R30" s="14">
        <v>3</v>
      </c>
      <c r="S30" s="13">
        <f>E30*R30</f>
        <v>1.5</v>
      </c>
      <c r="T30" s="15">
        <v>3</v>
      </c>
      <c r="U30" s="13">
        <f t="shared" si="14"/>
        <v>1.5</v>
      </c>
      <c r="V30" s="14">
        <v>3</v>
      </c>
      <c r="W30" s="13">
        <f>E30*V30</f>
        <v>1.5</v>
      </c>
      <c r="X30" s="8"/>
    </row>
    <row r="31" spans="1:24" ht="63" x14ac:dyDescent="0.25">
      <c r="A31" s="21" t="s">
        <v>101</v>
      </c>
      <c r="B31" s="23" t="s">
        <v>102</v>
      </c>
      <c r="C31" s="21" t="s">
        <v>14</v>
      </c>
      <c r="D31" s="23" t="s">
        <v>103</v>
      </c>
      <c r="E31" s="12">
        <v>0.5</v>
      </c>
      <c r="F31" s="37">
        <v>1</v>
      </c>
      <c r="G31" s="13">
        <f t="shared" si="9"/>
        <v>0.5</v>
      </c>
      <c r="H31" s="14">
        <v>1</v>
      </c>
      <c r="I31" s="13">
        <f t="shared" si="10"/>
        <v>0.5</v>
      </c>
      <c r="J31" s="14">
        <v>1</v>
      </c>
      <c r="K31" s="13">
        <f>E31*J31</f>
        <v>0.5</v>
      </c>
      <c r="L31" s="14">
        <v>1</v>
      </c>
      <c r="M31" s="13">
        <f t="shared" si="11"/>
        <v>0.5</v>
      </c>
      <c r="N31" s="14">
        <v>1</v>
      </c>
      <c r="O31" s="13">
        <f t="shared" si="12"/>
        <v>0.5</v>
      </c>
      <c r="P31" s="14">
        <v>1</v>
      </c>
      <c r="Q31" s="13">
        <f t="shared" si="13"/>
        <v>0.5</v>
      </c>
      <c r="R31" s="14">
        <v>1</v>
      </c>
      <c r="S31" s="13">
        <f>E31*R31</f>
        <v>0.5</v>
      </c>
      <c r="T31" s="15">
        <v>1</v>
      </c>
      <c r="U31" s="13">
        <f t="shared" si="14"/>
        <v>0.5</v>
      </c>
      <c r="V31" s="14">
        <v>1</v>
      </c>
      <c r="W31" s="13">
        <f>E31*V31</f>
        <v>0.5</v>
      </c>
      <c r="X31" s="8"/>
    </row>
    <row r="32" spans="1:24" ht="63" x14ac:dyDescent="0.25">
      <c r="A32" s="21" t="s">
        <v>104</v>
      </c>
      <c r="B32" s="23" t="s">
        <v>105</v>
      </c>
      <c r="C32" s="21" t="s">
        <v>37</v>
      </c>
      <c r="D32" s="23" t="s">
        <v>84</v>
      </c>
      <c r="E32" s="12">
        <v>0.5</v>
      </c>
      <c r="F32" s="37">
        <v>1</v>
      </c>
      <c r="G32" s="13">
        <f t="shared" si="9"/>
        <v>0.5</v>
      </c>
      <c r="H32" s="14">
        <v>1</v>
      </c>
      <c r="I32" s="13">
        <f t="shared" si="10"/>
        <v>0.5</v>
      </c>
      <c r="J32" s="14">
        <v>1</v>
      </c>
      <c r="K32" s="13">
        <f>E32*J32</f>
        <v>0.5</v>
      </c>
      <c r="L32" s="14">
        <v>1</v>
      </c>
      <c r="M32" s="13">
        <f t="shared" si="11"/>
        <v>0.5</v>
      </c>
      <c r="N32" s="14">
        <v>1</v>
      </c>
      <c r="O32" s="13">
        <f t="shared" si="12"/>
        <v>0.5</v>
      </c>
      <c r="P32" s="14">
        <v>1</v>
      </c>
      <c r="Q32" s="13">
        <f t="shared" si="13"/>
        <v>0.5</v>
      </c>
      <c r="R32" s="14">
        <v>1</v>
      </c>
      <c r="S32" s="13">
        <f>E32*R32</f>
        <v>0.5</v>
      </c>
      <c r="T32" s="15">
        <v>1</v>
      </c>
      <c r="U32" s="13">
        <f t="shared" si="14"/>
        <v>0.5</v>
      </c>
      <c r="V32" s="14">
        <v>1</v>
      </c>
      <c r="W32" s="13">
        <f>E32*V32</f>
        <v>0.5</v>
      </c>
      <c r="X32" s="8"/>
    </row>
    <row r="33" spans="1:24" ht="47.25" x14ac:dyDescent="0.25">
      <c r="A33" s="41" t="s">
        <v>106</v>
      </c>
      <c r="B33" s="42" t="s">
        <v>107</v>
      </c>
      <c r="C33" s="21" t="s">
        <v>38</v>
      </c>
      <c r="D33" s="23" t="s">
        <v>85</v>
      </c>
      <c r="E33" s="12">
        <v>1</v>
      </c>
      <c r="F33" s="37">
        <v>1</v>
      </c>
      <c r="G33" s="13">
        <f t="shared" si="9"/>
        <v>1</v>
      </c>
      <c r="H33" s="14">
        <v>1</v>
      </c>
      <c r="I33" s="13">
        <f t="shared" si="10"/>
        <v>1</v>
      </c>
      <c r="J33" s="14">
        <v>1</v>
      </c>
      <c r="K33" s="13">
        <f>E33*J33</f>
        <v>1</v>
      </c>
      <c r="L33" s="14">
        <v>1</v>
      </c>
      <c r="M33" s="13">
        <f t="shared" si="11"/>
        <v>1</v>
      </c>
      <c r="N33" s="14">
        <v>1</v>
      </c>
      <c r="O33" s="13">
        <f t="shared" si="12"/>
        <v>1</v>
      </c>
      <c r="P33" s="14">
        <v>1</v>
      </c>
      <c r="Q33" s="13">
        <f t="shared" si="13"/>
        <v>1</v>
      </c>
      <c r="R33" s="14">
        <v>1</v>
      </c>
      <c r="S33" s="13">
        <f>E33*R33</f>
        <v>1</v>
      </c>
      <c r="T33" s="15">
        <v>1</v>
      </c>
      <c r="U33" s="13">
        <f t="shared" si="14"/>
        <v>1</v>
      </c>
      <c r="V33" s="14">
        <v>1</v>
      </c>
      <c r="W33" s="13">
        <f>E33*V33</f>
        <v>1</v>
      </c>
      <c r="X33" s="8"/>
    </row>
    <row r="34" spans="1:24" ht="31.5" x14ac:dyDescent="0.25">
      <c r="A34" s="41" t="s">
        <v>108</v>
      </c>
      <c r="B34" s="42" t="s">
        <v>156</v>
      </c>
      <c r="C34" s="21" t="s">
        <v>8</v>
      </c>
      <c r="D34" s="23" t="s">
        <v>84</v>
      </c>
      <c r="E34" s="12">
        <v>1</v>
      </c>
      <c r="F34" s="37">
        <v>1</v>
      </c>
      <c r="G34" s="13">
        <f t="shared" si="9"/>
        <v>1</v>
      </c>
      <c r="H34" s="14">
        <v>1</v>
      </c>
      <c r="I34" s="13">
        <f t="shared" si="10"/>
        <v>1</v>
      </c>
      <c r="J34" s="14">
        <v>1</v>
      </c>
      <c r="K34" s="13">
        <f>J34*E34</f>
        <v>1</v>
      </c>
      <c r="L34" s="14">
        <v>1</v>
      </c>
      <c r="M34" s="13">
        <f t="shared" si="11"/>
        <v>1</v>
      </c>
      <c r="N34" s="14">
        <v>1</v>
      </c>
      <c r="O34" s="13">
        <f t="shared" si="12"/>
        <v>1</v>
      </c>
      <c r="P34" s="14">
        <v>1</v>
      </c>
      <c r="Q34" s="13">
        <f t="shared" si="13"/>
        <v>1</v>
      </c>
      <c r="R34" s="14">
        <v>1</v>
      </c>
      <c r="S34" s="13">
        <v>0</v>
      </c>
      <c r="T34" s="15">
        <v>1</v>
      </c>
      <c r="U34" s="13">
        <f t="shared" si="14"/>
        <v>1</v>
      </c>
      <c r="V34" s="14">
        <v>1</v>
      </c>
      <c r="W34" s="13">
        <f>V34*E34</f>
        <v>1</v>
      </c>
      <c r="X34" s="43"/>
    </row>
    <row r="35" spans="1:24" s="20" customFormat="1" ht="15.75" x14ac:dyDescent="0.25">
      <c r="A35" s="34"/>
      <c r="B35" s="34" t="s">
        <v>39</v>
      </c>
      <c r="C35" s="34"/>
      <c r="D35" s="34"/>
      <c r="E35" s="35"/>
      <c r="F35" s="44"/>
      <c r="G35" s="16">
        <f>SUM(G20:G33)+G34</f>
        <v>24</v>
      </c>
      <c r="H35" s="17"/>
      <c r="I35" s="16">
        <f>SUM(I20:I33)+I34</f>
        <v>20.5</v>
      </c>
      <c r="J35" s="17"/>
      <c r="K35" s="16">
        <f>SUM(K20:K33)+K34</f>
        <v>31.5</v>
      </c>
      <c r="L35" s="17"/>
      <c r="M35" s="16">
        <f>SUM(M20:M33)+M34</f>
        <v>20.5</v>
      </c>
      <c r="N35" s="17"/>
      <c r="O35" s="16">
        <f>SUM(O20:O33)+O34</f>
        <v>24</v>
      </c>
      <c r="P35" s="17"/>
      <c r="Q35" s="16">
        <f>SUM(Q20:Q33)+Q34</f>
        <v>26</v>
      </c>
      <c r="R35" s="17"/>
      <c r="S35" s="16">
        <f>SUM(S20:S33)+S34</f>
        <v>21.25</v>
      </c>
      <c r="T35" s="18"/>
      <c r="U35" s="16">
        <f>SUM(U20:U33)+U34</f>
        <v>21</v>
      </c>
      <c r="V35" s="17"/>
      <c r="W35" s="16">
        <f>SUM(W20:W33)+W34</f>
        <v>25.5</v>
      </c>
      <c r="X35" s="19"/>
    </row>
    <row r="36" spans="1:24" s="20" customFormat="1" ht="15.75" x14ac:dyDescent="0.25">
      <c r="A36" s="59" t="s">
        <v>40</v>
      </c>
      <c r="B36" s="60"/>
      <c r="C36" s="60"/>
      <c r="D36" s="61"/>
      <c r="E36" s="9">
        <v>2.5</v>
      </c>
      <c r="F36" s="44"/>
      <c r="G36" s="16">
        <f>E36*G50</f>
        <v>26.25</v>
      </c>
      <c r="H36" s="17"/>
      <c r="I36" s="16">
        <f>E36*I50</f>
        <v>25</v>
      </c>
      <c r="J36" s="17"/>
      <c r="K36" s="16">
        <f>E36*K50</f>
        <v>26.25</v>
      </c>
      <c r="L36" s="17"/>
      <c r="M36" s="16">
        <f>E36*M50</f>
        <v>33.75</v>
      </c>
      <c r="N36" s="17"/>
      <c r="O36" s="16">
        <f>E36*O50</f>
        <v>31.25</v>
      </c>
      <c r="P36" s="17"/>
      <c r="Q36" s="16">
        <f>E36*Q50</f>
        <v>26.25</v>
      </c>
      <c r="R36" s="17"/>
      <c r="S36" s="16">
        <f>E36*S50</f>
        <v>26.25</v>
      </c>
      <c r="T36" s="18"/>
      <c r="U36" s="16">
        <f>E36*U50</f>
        <v>26.25</v>
      </c>
      <c r="V36" s="17"/>
      <c r="W36" s="16">
        <f>E36*W50</f>
        <v>25</v>
      </c>
      <c r="X36" s="19"/>
    </row>
    <row r="37" spans="1:24" ht="78.75" x14ac:dyDescent="0.25">
      <c r="A37" s="21" t="s">
        <v>41</v>
      </c>
      <c r="B37" s="23" t="s">
        <v>130</v>
      </c>
      <c r="C37" s="21" t="s">
        <v>86</v>
      </c>
      <c r="D37" s="23" t="s">
        <v>87</v>
      </c>
      <c r="E37" s="12">
        <v>1</v>
      </c>
      <c r="F37" s="37">
        <v>1</v>
      </c>
      <c r="G37" s="13">
        <f>F37*E37</f>
        <v>1</v>
      </c>
      <c r="H37" s="14">
        <v>1</v>
      </c>
      <c r="I37" s="13">
        <f t="shared" ref="I37:I49" si="15">H37*E37</f>
        <v>1</v>
      </c>
      <c r="J37" s="14">
        <v>1</v>
      </c>
      <c r="K37" s="13">
        <f>J37*E37</f>
        <v>1</v>
      </c>
      <c r="L37" s="14">
        <v>1</v>
      </c>
      <c r="M37" s="13">
        <f>L37*E37</f>
        <v>1</v>
      </c>
      <c r="N37" s="14">
        <v>1</v>
      </c>
      <c r="O37" s="13">
        <f>N37*E37</f>
        <v>1</v>
      </c>
      <c r="P37" s="14">
        <v>1</v>
      </c>
      <c r="Q37" s="13">
        <f>P37*E37</f>
        <v>1</v>
      </c>
      <c r="R37" s="31">
        <v>1</v>
      </c>
      <c r="S37" s="32">
        <f>R37*E37</f>
        <v>1</v>
      </c>
      <c r="T37" s="15">
        <v>1</v>
      </c>
      <c r="U37" s="13">
        <f>T37*E37</f>
        <v>1</v>
      </c>
      <c r="V37" s="14">
        <v>1</v>
      </c>
      <c r="W37" s="13">
        <f t="shared" ref="W37:W49" si="16">V37*E37</f>
        <v>1</v>
      </c>
      <c r="X37" s="8"/>
    </row>
    <row r="38" spans="1:24" ht="63" x14ac:dyDescent="0.25">
      <c r="A38" s="21" t="s">
        <v>42</v>
      </c>
      <c r="B38" s="23" t="s">
        <v>109</v>
      </c>
      <c r="C38" s="21" t="s">
        <v>86</v>
      </c>
      <c r="D38" s="23" t="s">
        <v>88</v>
      </c>
      <c r="E38" s="12">
        <v>1</v>
      </c>
      <c r="F38" s="37">
        <v>1</v>
      </c>
      <c r="G38" s="13">
        <f>F38*E38</f>
        <v>1</v>
      </c>
      <c r="H38" s="45">
        <v>1</v>
      </c>
      <c r="I38" s="46">
        <f t="shared" si="15"/>
        <v>1</v>
      </c>
      <c r="J38" s="14">
        <v>1</v>
      </c>
      <c r="K38" s="13">
        <f>J38*E38</f>
        <v>1</v>
      </c>
      <c r="L38" s="14">
        <v>1</v>
      </c>
      <c r="M38" s="13">
        <f>L38*E38</f>
        <v>1</v>
      </c>
      <c r="N38" s="14">
        <v>1</v>
      </c>
      <c r="O38" s="13">
        <f>N38*E38</f>
        <v>1</v>
      </c>
      <c r="P38" s="14">
        <v>1</v>
      </c>
      <c r="Q38" s="13">
        <f>P38*E38</f>
        <v>1</v>
      </c>
      <c r="R38" s="31">
        <v>1</v>
      </c>
      <c r="S38" s="32">
        <f>R38*E38</f>
        <v>1</v>
      </c>
      <c r="T38" s="15">
        <v>1</v>
      </c>
      <c r="U38" s="13">
        <f>T38*E38</f>
        <v>1</v>
      </c>
      <c r="V38" s="14">
        <v>1</v>
      </c>
      <c r="W38" s="13">
        <f t="shared" si="16"/>
        <v>1</v>
      </c>
      <c r="X38" s="8"/>
    </row>
    <row r="39" spans="1:24" ht="78.75" x14ac:dyDescent="0.25">
      <c r="A39" s="21" t="s">
        <v>43</v>
      </c>
      <c r="B39" s="23" t="s">
        <v>95</v>
      </c>
      <c r="C39" s="21" t="s">
        <v>90</v>
      </c>
      <c r="D39" s="23" t="s">
        <v>91</v>
      </c>
      <c r="E39" s="12">
        <v>0.5</v>
      </c>
      <c r="F39" s="37">
        <v>1</v>
      </c>
      <c r="G39" s="13">
        <f>F39*E39</f>
        <v>0.5</v>
      </c>
      <c r="H39" s="14">
        <v>1</v>
      </c>
      <c r="I39" s="13">
        <f t="shared" si="15"/>
        <v>0.5</v>
      </c>
      <c r="J39" s="14">
        <v>1</v>
      </c>
      <c r="K39" s="13">
        <f>J39*E39</f>
        <v>0.5</v>
      </c>
      <c r="L39" s="14">
        <v>1</v>
      </c>
      <c r="M39" s="13">
        <f>L39*E39</f>
        <v>0.5</v>
      </c>
      <c r="N39" s="14">
        <v>1</v>
      </c>
      <c r="O39" s="13">
        <f>N39*E39</f>
        <v>0.5</v>
      </c>
      <c r="P39" s="14">
        <v>1</v>
      </c>
      <c r="Q39" s="13">
        <f>P39*E39</f>
        <v>0.5</v>
      </c>
      <c r="R39" s="14">
        <v>1</v>
      </c>
      <c r="S39" s="13">
        <f>R39*E39</f>
        <v>0.5</v>
      </c>
      <c r="T39" s="15">
        <v>1</v>
      </c>
      <c r="U39" s="13">
        <f>T39*E39</f>
        <v>0.5</v>
      </c>
      <c r="V39" s="14">
        <v>1</v>
      </c>
      <c r="W39" s="13">
        <f t="shared" si="16"/>
        <v>0.5</v>
      </c>
      <c r="X39" s="8"/>
    </row>
    <row r="40" spans="1:24" ht="15.75" hidden="1" x14ac:dyDescent="0.25">
      <c r="A40" s="64" t="s">
        <v>44</v>
      </c>
      <c r="B40" s="65" t="s">
        <v>110</v>
      </c>
      <c r="C40" s="21" t="s">
        <v>45</v>
      </c>
      <c r="D40" s="23" t="s">
        <v>46</v>
      </c>
      <c r="E40" s="67">
        <v>0.5</v>
      </c>
      <c r="F40" s="37"/>
      <c r="G40" s="13">
        <f>F40*E40</f>
        <v>0</v>
      </c>
      <c r="H40" s="14"/>
      <c r="I40" s="13">
        <f t="shared" si="15"/>
        <v>0</v>
      </c>
      <c r="J40" s="14"/>
      <c r="K40" s="13">
        <f>J40*E40</f>
        <v>0</v>
      </c>
      <c r="L40" s="14"/>
      <c r="M40" s="13">
        <f>L40*E40</f>
        <v>0</v>
      </c>
      <c r="N40" s="14"/>
      <c r="O40" s="13">
        <f>N40*E40</f>
        <v>0</v>
      </c>
      <c r="P40" s="14"/>
      <c r="Q40" s="13">
        <f>P40*E40</f>
        <v>0</v>
      </c>
      <c r="R40" s="14"/>
      <c r="S40" s="13">
        <f>R40*E40</f>
        <v>0</v>
      </c>
      <c r="T40" s="15"/>
      <c r="U40" s="13">
        <f>T40*E40</f>
        <v>0</v>
      </c>
      <c r="V40" s="14"/>
      <c r="W40" s="13">
        <f t="shared" si="16"/>
        <v>0</v>
      </c>
      <c r="X40" s="8"/>
    </row>
    <row r="41" spans="1:24" ht="31.5" x14ac:dyDescent="0.25">
      <c r="A41" s="64"/>
      <c r="B41" s="66"/>
      <c r="C41" s="21" t="s">
        <v>90</v>
      </c>
      <c r="D41" s="23" t="s">
        <v>91</v>
      </c>
      <c r="E41" s="68"/>
      <c r="F41" s="37">
        <v>1</v>
      </c>
      <c r="G41" s="13">
        <f>F41*E40</f>
        <v>0.5</v>
      </c>
      <c r="H41" s="14">
        <v>1</v>
      </c>
      <c r="I41" s="13">
        <f t="shared" si="15"/>
        <v>0</v>
      </c>
      <c r="J41" s="14">
        <v>1</v>
      </c>
      <c r="K41" s="13">
        <f>J41*E40</f>
        <v>0.5</v>
      </c>
      <c r="L41" s="14">
        <v>1</v>
      </c>
      <c r="M41" s="13">
        <f>L41*E40</f>
        <v>0.5</v>
      </c>
      <c r="N41" s="14">
        <v>1</v>
      </c>
      <c r="O41" s="13">
        <f>N41*E40</f>
        <v>0.5</v>
      </c>
      <c r="P41" s="14">
        <v>1</v>
      </c>
      <c r="Q41" s="13">
        <f>E40*P41</f>
        <v>0.5</v>
      </c>
      <c r="R41" s="14">
        <v>1</v>
      </c>
      <c r="S41" s="13">
        <f>R41*E40</f>
        <v>0.5</v>
      </c>
      <c r="T41" s="15">
        <v>1</v>
      </c>
      <c r="U41" s="13">
        <f>T41*E40</f>
        <v>0.5</v>
      </c>
      <c r="V41" s="14">
        <v>1</v>
      </c>
      <c r="W41" s="13">
        <f t="shared" si="16"/>
        <v>0</v>
      </c>
      <c r="X41" s="8"/>
    </row>
    <row r="42" spans="1:24" ht="78.75" x14ac:dyDescent="0.25">
      <c r="A42" s="21" t="s">
        <v>47</v>
      </c>
      <c r="B42" s="23" t="s">
        <v>111</v>
      </c>
      <c r="C42" s="21" t="s">
        <v>86</v>
      </c>
      <c r="D42" s="23" t="s">
        <v>89</v>
      </c>
      <c r="E42" s="12">
        <v>2</v>
      </c>
      <c r="F42" s="37">
        <v>2</v>
      </c>
      <c r="G42" s="13">
        <f t="shared" ref="G42:G49" si="17">F42*E42</f>
        <v>4</v>
      </c>
      <c r="H42" s="14">
        <v>2</v>
      </c>
      <c r="I42" s="13">
        <f t="shared" si="15"/>
        <v>4</v>
      </c>
      <c r="J42" s="14">
        <v>2</v>
      </c>
      <c r="K42" s="13">
        <f t="shared" ref="K42:K49" si="18">J42*E42</f>
        <v>4</v>
      </c>
      <c r="L42" s="14">
        <v>2</v>
      </c>
      <c r="M42" s="13">
        <f t="shared" ref="M42:M49" si="19">L42*E42</f>
        <v>4</v>
      </c>
      <c r="N42" s="14">
        <v>2</v>
      </c>
      <c r="O42" s="13">
        <f t="shared" ref="O42:O49" si="20">N42*E42</f>
        <v>4</v>
      </c>
      <c r="P42" s="14">
        <v>2</v>
      </c>
      <c r="Q42" s="13">
        <f t="shared" ref="Q42:Q49" si="21">P42*E42</f>
        <v>4</v>
      </c>
      <c r="R42" s="14">
        <v>2</v>
      </c>
      <c r="S42" s="13">
        <f t="shared" ref="S42:S49" si="22">R42*E42</f>
        <v>4</v>
      </c>
      <c r="T42" s="15">
        <v>2</v>
      </c>
      <c r="U42" s="13">
        <f t="shared" ref="U42:U49" si="23">T42*E42</f>
        <v>4</v>
      </c>
      <c r="V42" s="14">
        <v>2</v>
      </c>
      <c r="W42" s="13">
        <f t="shared" si="16"/>
        <v>4</v>
      </c>
      <c r="X42" s="8"/>
    </row>
    <row r="43" spans="1:24" ht="63" x14ac:dyDescent="0.25">
      <c r="A43" s="21" t="s">
        <v>48</v>
      </c>
      <c r="B43" s="23" t="s">
        <v>112</v>
      </c>
      <c r="C43" s="21" t="s">
        <v>8</v>
      </c>
      <c r="D43" s="23" t="s">
        <v>76</v>
      </c>
      <c r="E43" s="12">
        <v>1.5</v>
      </c>
      <c r="F43" s="37">
        <v>1</v>
      </c>
      <c r="G43" s="13">
        <f t="shared" si="17"/>
        <v>1.5</v>
      </c>
      <c r="H43" s="14">
        <v>1</v>
      </c>
      <c r="I43" s="13">
        <f t="shared" si="15"/>
        <v>1.5</v>
      </c>
      <c r="J43" s="14">
        <v>1</v>
      </c>
      <c r="K43" s="13">
        <f t="shared" si="18"/>
        <v>1.5</v>
      </c>
      <c r="L43" s="14">
        <v>1</v>
      </c>
      <c r="M43" s="13">
        <f t="shared" si="19"/>
        <v>1.5</v>
      </c>
      <c r="N43" s="14">
        <v>1</v>
      </c>
      <c r="O43" s="13">
        <f t="shared" si="20"/>
        <v>1.5</v>
      </c>
      <c r="P43" s="14">
        <v>1</v>
      </c>
      <c r="Q43" s="13">
        <f t="shared" si="21"/>
        <v>1.5</v>
      </c>
      <c r="R43" s="14">
        <v>1</v>
      </c>
      <c r="S43" s="13">
        <f t="shared" si="22"/>
        <v>1.5</v>
      </c>
      <c r="T43" s="15">
        <v>1</v>
      </c>
      <c r="U43" s="13">
        <f t="shared" si="23"/>
        <v>1.5</v>
      </c>
      <c r="V43" s="14">
        <v>1</v>
      </c>
      <c r="W43" s="13">
        <f t="shared" si="16"/>
        <v>1.5</v>
      </c>
      <c r="X43" s="8"/>
    </row>
    <row r="44" spans="1:24" ht="94.5" x14ac:dyDescent="0.25">
      <c r="A44" s="21" t="s">
        <v>49</v>
      </c>
      <c r="B44" s="23" t="s">
        <v>113</v>
      </c>
      <c r="C44" s="21" t="s">
        <v>8</v>
      </c>
      <c r="D44" s="23" t="s">
        <v>76</v>
      </c>
      <c r="E44" s="12">
        <v>2</v>
      </c>
      <c r="F44" s="37">
        <v>1</v>
      </c>
      <c r="G44" s="13">
        <f t="shared" si="17"/>
        <v>2</v>
      </c>
      <c r="H44" s="14">
        <v>1</v>
      </c>
      <c r="I44" s="13">
        <f t="shared" si="15"/>
        <v>2</v>
      </c>
      <c r="J44" s="14">
        <v>1</v>
      </c>
      <c r="K44" s="13">
        <f t="shared" si="18"/>
        <v>2</v>
      </c>
      <c r="L44" s="14">
        <v>1</v>
      </c>
      <c r="M44" s="13">
        <f t="shared" si="19"/>
        <v>2</v>
      </c>
      <c r="N44" s="14">
        <v>1</v>
      </c>
      <c r="O44" s="13">
        <f t="shared" si="20"/>
        <v>2</v>
      </c>
      <c r="P44" s="14">
        <v>1</v>
      </c>
      <c r="Q44" s="14">
        <f t="shared" si="21"/>
        <v>2</v>
      </c>
      <c r="R44" s="14">
        <v>1</v>
      </c>
      <c r="S44" s="13">
        <f t="shared" si="22"/>
        <v>2</v>
      </c>
      <c r="T44" s="15">
        <v>1</v>
      </c>
      <c r="U44" s="13">
        <f t="shared" si="23"/>
        <v>2</v>
      </c>
      <c r="V44" s="14">
        <v>1</v>
      </c>
      <c r="W44" s="13">
        <f t="shared" si="16"/>
        <v>2</v>
      </c>
      <c r="X44" s="8"/>
    </row>
    <row r="45" spans="1:24" ht="47.25" x14ac:dyDescent="0.25">
      <c r="A45" s="21" t="s">
        <v>50</v>
      </c>
      <c r="B45" s="23" t="s">
        <v>114</v>
      </c>
      <c r="C45" s="21" t="s">
        <v>8</v>
      </c>
      <c r="D45" s="23" t="s">
        <v>143</v>
      </c>
      <c r="E45" s="12">
        <v>0.5</v>
      </c>
      <c r="F45" s="37">
        <v>0</v>
      </c>
      <c r="G45" s="13">
        <f t="shared" si="17"/>
        <v>0</v>
      </c>
      <c r="H45" s="14">
        <v>0</v>
      </c>
      <c r="I45" s="13">
        <f t="shared" si="15"/>
        <v>0</v>
      </c>
      <c r="J45" s="14">
        <v>0</v>
      </c>
      <c r="K45" s="13">
        <f t="shared" si="18"/>
        <v>0</v>
      </c>
      <c r="L45" s="14">
        <v>0</v>
      </c>
      <c r="M45" s="13">
        <f t="shared" si="19"/>
        <v>0</v>
      </c>
      <c r="N45" s="14">
        <v>0</v>
      </c>
      <c r="O45" s="13">
        <f t="shared" si="20"/>
        <v>0</v>
      </c>
      <c r="P45" s="14">
        <v>0</v>
      </c>
      <c r="Q45" s="13">
        <f t="shared" si="21"/>
        <v>0</v>
      </c>
      <c r="R45" s="14">
        <v>0</v>
      </c>
      <c r="S45" s="13">
        <f t="shared" si="22"/>
        <v>0</v>
      </c>
      <c r="T45" s="15">
        <v>0</v>
      </c>
      <c r="U45" s="13">
        <f t="shared" si="23"/>
        <v>0</v>
      </c>
      <c r="V45" s="14">
        <v>0</v>
      </c>
      <c r="W45" s="13">
        <f t="shared" si="16"/>
        <v>0</v>
      </c>
      <c r="X45" s="8"/>
    </row>
    <row r="46" spans="1:24" ht="110.25" x14ac:dyDescent="0.25">
      <c r="A46" s="21" t="s">
        <v>115</v>
      </c>
      <c r="B46" s="23" t="s">
        <v>116</v>
      </c>
      <c r="C46" s="21" t="s">
        <v>117</v>
      </c>
      <c r="D46" s="23" t="s">
        <v>144</v>
      </c>
      <c r="E46" s="12">
        <v>1</v>
      </c>
      <c r="F46" s="37">
        <v>0</v>
      </c>
      <c r="G46" s="13">
        <f t="shared" si="17"/>
        <v>0</v>
      </c>
      <c r="H46" s="14">
        <v>0</v>
      </c>
      <c r="I46" s="13">
        <f t="shared" si="15"/>
        <v>0</v>
      </c>
      <c r="J46" s="14">
        <v>0</v>
      </c>
      <c r="K46" s="13">
        <f t="shared" si="18"/>
        <v>0</v>
      </c>
      <c r="L46" s="14">
        <v>1</v>
      </c>
      <c r="M46" s="13">
        <f t="shared" si="19"/>
        <v>1</v>
      </c>
      <c r="N46" s="14">
        <v>1</v>
      </c>
      <c r="O46" s="13">
        <f t="shared" si="20"/>
        <v>1</v>
      </c>
      <c r="P46" s="14">
        <v>0</v>
      </c>
      <c r="Q46" s="13">
        <f t="shared" si="21"/>
        <v>0</v>
      </c>
      <c r="R46" s="14">
        <v>0</v>
      </c>
      <c r="S46" s="13">
        <f t="shared" si="22"/>
        <v>0</v>
      </c>
      <c r="T46" s="15">
        <v>0</v>
      </c>
      <c r="U46" s="13">
        <f t="shared" si="23"/>
        <v>0</v>
      </c>
      <c r="V46" s="14">
        <v>0</v>
      </c>
      <c r="W46" s="13">
        <f t="shared" si="16"/>
        <v>0</v>
      </c>
      <c r="X46" s="8"/>
    </row>
    <row r="47" spans="1:24" ht="94.5" x14ac:dyDescent="0.25">
      <c r="A47" s="21" t="s">
        <v>118</v>
      </c>
      <c r="B47" s="23" t="s">
        <v>119</v>
      </c>
      <c r="C47" s="21" t="s">
        <v>120</v>
      </c>
      <c r="D47" s="23" t="s">
        <v>129</v>
      </c>
      <c r="E47" s="12">
        <v>0.5</v>
      </c>
      <c r="F47" s="37">
        <v>0</v>
      </c>
      <c r="G47" s="13">
        <f t="shared" si="17"/>
        <v>0</v>
      </c>
      <c r="H47" s="14">
        <v>0</v>
      </c>
      <c r="I47" s="13">
        <f t="shared" si="15"/>
        <v>0</v>
      </c>
      <c r="J47" s="14">
        <v>0</v>
      </c>
      <c r="K47" s="13">
        <f t="shared" si="18"/>
        <v>0</v>
      </c>
      <c r="L47" s="14">
        <v>3</v>
      </c>
      <c r="M47" s="13">
        <f t="shared" si="19"/>
        <v>1.5</v>
      </c>
      <c r="N47" s="14">
        <v>1</v>
      </c>
      <c r="O47" s="13">
        <f t="shared" si="20"/>
        <v>0.5</v>
      </c>
      <c r="P47" s="14">
        <v>0</v>
      </c>
      <c r="Q47" s="13">
        <f t="shared" si="21"/>
        <v>0</v>
      </c>
      <c r="R47" s="14">
        <v>0</v>
      </c>
      <c r="S47" s="13">
        <f t="shared" si="22"/>
        <v>0</v>
      </c>
      <c r="T47" s="15">
        <v>0</v>
      </c>
      <c r="U47" s="13">
        <f t="shared" si="23"/>
        <v>0</v>
      </c>
      <c r="V47" s="14">
        <v>0</v>
      </c>
      <c r="W47" s="13">
        <f t="shared" si="16"/>
        <v>0</v>
      </c>
      <c r="X47" s="8"/>
    </row>
    <row r="48" spans="1:24" ht="31.5" x14ac:dyDescent="0.25">
      <c r="A48" s="21" t="s">
        <v>121</v>
      </c>
      <c r="B48" s="23" t="s">
        <v>128</v>
      </c>
      <c r="C48" s="21" t="s">
        <v>8</v>
      </c>
      <c r="D48" s="23" t="s">
        <v>145</v>
      </c>
      <c r="E48" s="12">
        <v>0.5</v>
      </c>
      <c r="F48" s="37">
        <v>0</v>
      </c>
      <c r="G48" s="13">
        <f t="shared" si="17"/>
        <v>0</v>
      </c>
      <c r="H48" s="14">
        <v>0</v>
      </c>
      <c r="I48" s="13">
        <f t="shared" si="15"/>
        <v>0</v>
      </c>
      <c r="J48" s="14">
        <v>0</v>
      </c>
      <c r="K48" s="13">
        <f t="shared" si="18"/>
        <v>0</v>
      </c>
      <c r="L48" s="14">
        <v>1</v>
      </c>
      <c r="M48" s="13">
        <f t="shared" si="19"/>
        <v>0.5</v>
      </c>
      <c r="N48" s="14">
        <v>1</v>
      </c>
      <c r="O48" s="13">
        <f t="shared" si="20"/>
        <v>0.5</v>
      </c>
      <c r="P48" s="14">
        <v>0</v>
      </c>
      <c r="Q48" s="13">
        <f t="shared" si="21"/>
        <v>0</v>
      </c>
      <c r="R48" s="14">
        <v>0</v>
      </c>
      <c r="S48" s="13">
        <f t="shared" si="22"/>
        <v>0</v>
      </c>
      <c r="T48" s="15">
        <v>0</v>
      </c>
      <c r="U48" s="13">
        <f t="shared" si="23"/>
        <v>0</v>
      </c>
      <c r="V48" s="14">
        <v>0</v>
      </c>
      <c r="W48" s="13">
        <f t="shared" si="16"/>
        <v>0</v>
      </c>
      <c r="X48" s="8"/>
    </row>
    <row r="49" spans="1:24" ht="78.75" x14ac:dyDescent="0.25">
      <c r="A49" s="21" t="s">
        <v>122</v>
      </c>
      <c r="B49" s="23" t="s">
        <v>123</v>
      </c>
      <c r="C49" s="21" t="s">
        <v>124</v>
      </c>
      <c r="D49" s="23" t="s">
        <v>146</v>
      </c>
      <c r="E49" s="12">
        <v>2</v>
      </c>
      <c r="F49" s="37">
        <v>0</v>
      </c>
      <c r="G49" s="13">
        <f t="shared" si="17"/>
        <v>0</v>
      </c>
      <c r="H49" s="14">
        <v>0</v>
      </c>
      <c r="I49" s="13">
        <f t="shared" si="15"/>
        <v>0</v>
      </c>
      <c r="J49" s="14">
        <v>0</v>
      </c>
      <c r="K49" s="13">
        <f t="shared" si="18"/>
        <v>0</v>
      </c>
      <c r="L49" s="14">
        <v>0</v>
      </c>
      <c r="M49" s="13">
        <f t="shared" si="19"/>
        <v>0</v>
      </c>
      <c r="N49" s="14">
        <v>0</v>
      </c>
      <c r="O49" s="13">
        <f t="shared" si="20"/>
        <v>0</v>
      </c>
      <c r="P49" s="14">
        <v>0</v>
      </c>
      <c r="Q49" s="13">
        <f t="shared" si="21"/>
        <v>0</v>
      </c>
      <c r="R49" s="14">
        <v>0</v>
      </c>
      <c r="S49" s="13">
        <f t="shared" si="22"/>
        <v>0</v>
      </c>
      <c r="T49" s="15">
        <v>0</v>
      </c>
      <c r="U49" s="13">
        <f t="shared" si="23"/>
        <v>0</v>
      </c>
      <c r="V49" s="14">
        <v>0</v>
      </c>
      <c r="W49" s="13">
        <f t="shared" si="16"/>
        <v>0</v>
      </c>
      <c r="X49" s="8"/>
    </row>
    <row r="50" spans="1:24" s="20" customFormat="1" ht="15.75" x14ac:dyDescent="0.25">
      <c r="A50" s="59" t="s">
        <v>51</v>
      </c>
      <c r="B50" s="60"/>
      <c r="C50" s="60"/>
      <c r="D50" s="61"/>
      <c r="E50" s="35"/>
      <c r="F50" s="44"/>
      <c r="G50" s="16">
        <f>SUM(G37:G44)+G45+G46+G47+G48+G49</f>
        <v>10.5</v>
      </c>
      <c r="H50" s="17"/>
      <c r="I50" s="16">
        <f>SUM(I37:I44)+I45+I46+I47+I48+I49</f>
        <v>10</v>
      </c>
      <c r="J50" s="17"/>
      <c r="K50" s="16">
        <f>SUM(K37:K44)+K45+K46+K47+K48+K49</f>
        <v>10.5</v>
      </c>
      <c r="L50" s="17"/>
      <c r="M50" s="16">
        <f>SUM(M37:M44)+M45+M46+M47+M48+M49</f>
        <v>13.5</v>
      </c>
      <c r="N50" s="17"/>
      <c r="O50" s="16">
        <f>SUM(O37:O44)+O45+O46+O47+O48+O49</f>
        <v>12.5</v>
      </c>
      <c r="P50" s="17"/>
      <c r="Q50" s="16">
        <f>SUM(Q37:Q44)+Q45+Q46+Q47+Q48+Q49</f>
        <v>10.5</v>
      </c>
      <c r="R50" s="17"/>
      <c r="S50" s="16">
        <f>SUM(S37:S44)+S45+S46+S47+S48+S49</f>
        <v>10.5</v>
      </c>
      <c r="T50" s="18"/>
      <c r="U50" s="16">
        <f>SUM(U37:U44)+U45+U46+U47+U48+U49</f>
        <v>10.5</v>
      </c>
      <c r="V50" s="17"/>
      <c r="W50" s="16">
        <f>SUM(W37:W44)+W45+W46+W47+W48+W49</f>
        <v>10</v>
      </c>
      <c r="X50" s="19"/>
    </row>
    <row r="51" spans="1:24" s="49" customFormat="1" ht="15.75" x14ac:dyDescent="0.25">
      <c r="A51" s="47"/>
      <c r="B51" s="59" t="s">
        <v>52</v>
      </c>
      <c r="C51" s="60"/>
      <c r="D51" s="61"/>
      <c r="E51" s="10">
        <v>2</v>
      </c>
      <c r="F51" s="44"/>
      <c r="G51" s="16">
        <f>E51*G57</f>
        <v>17</v>
      </c>
      <c r="H51" s="17"/>
      <c r="I51" s="16">
        <f>E51*I57</f>
        <v>17</v>
      </c>
      <c r="J51" s="17"/>
      <c r="K51" s="16">
        <f>E51*K57</f>
        <v>14</v>
      </c>
      <c r="L51" s="17"/>
      <c r="M51" s="16">
        <f>E51*M57</f>
        <v>14</v>
      </c>
      <c r="N51" s="17"/>
      <c r="O51" s="16">
        <f>E51*O57</f>
        <v>14</v>
      </c>
      <c r="P51" s="17"/>
      <c r="Q51" s="16">
        <f>E51*Q57</f>
        <v>14</v>
      </c>
      <c r="R51" s="17"/>
      <c r="S51" s="16">
        <f>E51*S57</f>
        <v>14</v>
      </c>
      <c r="T51" s="18"/>
      <c r="U51" s="16">
        <f>E51*U57</f>
        <v>14</v>
      </c>
      <c r="V51" s="17"/>
      <c r="W51" s="16">
        <f>E51*W57</f>
        <v>14</v>
      </c>
      <c r="X51" s="48"/>
    </row>
    <row r="52" spans="1:24" s="40" customFormat="1" ht="31.5" x14ac:dyDescent="0.25">
      <c r="A52" s="21" t="s">
        <v>53</v>
      </c>
      <c r="B52" s="23" t="s">
        <v>54</v>
      </c>
      <c r="C52" s="21" t="s">
        <v>55</v>
      </c>
      <c r="D52" s="23" t="s">
        <v>76</v>
      </c>
      <c r="E52" s="21">
        <v>0.5</v>
      </c>
      <c r="F52" s="37">
        <v>1</v>
      </c>
      <c r="G52" s="13">
        <f>F52*E52</f>
        <v>0.5</v>
      </c>
      <c r="H52" s="14">
        <v>1</v>
      </c>
      <c r="I52" s="13">
        <f>H52*G52</f>
        <v>0.5</v>
      </c>
      <c r="J52" s="14">
        <v>1</v>
      </c>
      <c r="K52" s="13">
        <v>0.5</v>
      </c>
      <c r="L52" s="14">
        <v>1</v>
      </c>
      <c r="M52" s="13">
        <v>0.5</v>
      </c>
      <c r="N52" s="14">
        <v>1</v>
      </c>
      <c r="O52" s="13">
        <v>0.5</v>
      </c>
      <c r="P52" s="14">
        <v>1</v>
      </c>
      <c r="Q52" s="13">
        <v>0.5</v>
      </c>
      <c r="R52" s="14">
        <v>1</v>
      </c>
      <c r="S52" s="13">
        <v>0.5</v>
      </c>
      <c r="T52" s="15">
        <v>1</v>
      </c>
      <c r="U52" s="13">
        <v>0.5</v>
      </c>
      <c r="V52" s="14">
        <v>1</v>
      </c>
      <c r="W52" s="13">
        <v>0.5</v>
      </c>
      <c r="X52" s="48"/>
    </row>
    <row r="53" spans="1:24" s="40" customFormat="1" ht="78.75" x14ac:dyDescent="0.25">
      <c r="A53" s="21" t="s">
        <v>56</v>
      </c>
      <c r="B53" s="23" t="s">
        <v>57</v>
      </c>
      <c r="C53" s="21" t="s">
        <v>93</v>
      </c>
      <c r="D53" s="23" t="s">
        <v>92</v>
      </c>
      <c r="E53" s="21">
        <v>1</v>
      </c>
      <c r="F53" s="37">
        <v>2</v>
      </c>
      <c r="G53" s="13">
        <f>F53*E53</f>
        <v>2</v>
      </c>
      <c r="H53" s="14">
        <v>2</v>
      </c>
      <c r="I53" s="13">
        <v>2</v>
      </c>
      <c r="J53" s="14">
        <v>2</v>
      </c>
      <c r="K53" s="13">
        <v>2</v>
      </c>
      <c r="L53" s="14">
        <v>2</v>
      </c>
      <c r="M53" s="13">
        <v>2</v>
      </c>
      <c r="N53" s="14">
        <v>2</v>
      </c>
      <c r="O53" s="13">
        <v>2</v>
      </c>
      <c r="P53" s="14">
        <v>2</v>
      </c>
      <c r="Q53" s="13">
        <v>2</v>
      </c>
      <c r="R53" s="14">
        <v>2</v>
      </c>
      <c r="S53" s="13">
        <v>2</v>
      </c>
      <c r="T53" s="15">
        <v>2</v>
      </c>
      <c r="U53" s="13">
        <v>2</v>
      </c>
      <c r="V53" s="14">
        <v>2</v>
      </c>
      <c r="W53" s="13">
        <v>2</v>
      </c>
      <c r="X53" s="48"/>
    </row>
    <row r="54" spans="1:24" s="40" customFormat="1" ht="63" x14ac:dyDescent="0.25">
      <c r="A54" s="21" t="s">
        <v>58</v>
      </c>
      <c r="B54" s="22" t="s">
        <v>59</v>
      </c>
      <c r="C54" s="21" t="s">
        <v>55</v>
      </c>
      <c r="D54" s="33" t="s">
        <v>94</v>
      </c>
      <c r="E54" s="21">
        <v>1.5</v>
      </c>
      <c r="F54" s="37">
        <v>2</v>
      </c>
      <c r="G54" s="13">
        <f>F54*E54</f>
        <v>3</v>
      </c>
      <c r="H54" s="14">
        <v>2</v>
      </c>
      <c r="I54" s="13">
        <v>3</v>
      </c>
      <c r="J54" s="14">
        <v>2</v>
      </c>
      <c r="K54" s="13">
        <v>3</v>
      </c>
      <c r="L54" s="14">
        <v>2</v>
      </c>
      <c r="M54" s="13">
        <v>3</v>
      </c>
      <c r="N54" s="14">
        <v>2</v>
      </c>
      <c r="O54" s="13">
        <v>3</v>
      </c>
      <c r="P54" s="14">
        <v>2</v>
      </c>
      <c r="Q54" s="13">
        <v>3</v>
      </c>
      <c r="R54" s="14">
        <v>2</v>
      </c>
      <c r="S54" s="13">
        <v>3</v>
      </c>
      <c r="T54" s="15">
        <v>2</v>
      </c>
      <c r="U54" s="13">
        <v>3</v>
      </c>
      <c r="V54" s="14">
        <v>2</v>
      </c>
      <c r="W54" s="13">
        <v>3</v>
      </c>
      <c r="X54" s="48"/>
    </row>
    <row r="55" spans="1:24" s="40" customFormat="1" ht="94.5" x14ac:dyDescent="0.25">
      <c r="A55" s="21" t="s">
        <v>60</v>
      </c>
      <c r="B55" s="22" t="s">
        <v>125</v>
      </c>
      <c r="C55" s="21" t="s">
        <v>126</v>
      </c>
      <c r="D55" s="23" t="s">
        <v>148</v>
      </c>
      <c r="E55" s="21">
        <v>1.5</v>
      </c>
      <c r="F55" s="37">
        <v>1</v>
      </c>
      <c r="G55" s="13">
        <f>F55*E55</f>
        <v>1.5</v>
      </c>
      <c r="H55" s="14">
        <v>1</v>
      </c>
      <c r="I55" s="13">
        <v>1.5</v>
      </c>
      <c r="J55" s="14">
        <v>0</v>
      </c>
      <c r="K55" s="13">
        <v>0</v>
      </c>
      <c r="L55" s="14">
        <v>1</v>
      </c>
      <c r="M55" s="13">
        <v>0</v>
      </c>
      <c r="N55" s="14">
        <v>1</v>
      </c>
      <c r="O55" s="13">
        <v>0</v>
      </c>
      <c r="P55" s="14">
        <v>0</v>
      </c>
      <c r="Q55" s="13">
        <v>0</v>
      </c>
      <c r="R55" s="14">
        <v>1</v>
      </c>
      <c r="S55" s="13">
        <v>0</v>
      </c>
      <c r="T55" s="15">
        <v>1</v>
      </c>
      <c r="U55" s="13">
        <v>0</v>
      </c>
      <c r="V55" s="14">
        <v>1</v>
      </c>
      <c r="W55" s="13">
        <v>0</v>
      </c>
      <c r="X55" s="48"/>
    </row>
    <row r="56" spans="1:24" s="40" customFormat="1" ht="141.75" x14ac:dyDescent="0.25">
      <c r="A56" s="21" t="s">
        <v>61</v>
      </c>
      <c r="B56" s="22" t="s">
        <v>127</v>
      </c>
      <c r="C56" s="21" t="s">
        <v>126</v>
      </c>
      <c r="D56" s="23" t="s">
        <v>149</v>
      </c>
      <c r="E56" s="21">
        <v>1.5</v>
      </c>
      <c r="F56" s="37">
        <v>1</v>
      </c>
      <c r="G56" s="13">
        <f>F56*E56</f>
        <v>1.5</v>
      </c>
      <c r="H56" s="14">
        <v>1</v>
      </c>
      <c r="I56" s="13">
        <v>1.5</v>
      </c>
      <c r="J56" s="14">
        <v>1</v>
      </c>
      <c r="K56" s="13">
        <v>1.5</v>
      </c>
      <c r="L56" s="14">
        <v>1</v>
      </c>
      <c r="M56" s="13">
        <v>1.5</v>
      </c>
      <c r="N56" s="14">
        <v>1</v>
      </c>
      <c r="O56" s="13">
        <v>1.5</v>
      </c>
      <c r="P56" s="14">
        <v>1</v>
      </c>
      <c r="Q56" s="13">
        <v>1.5</v>
      </c>
      <c r="R56" s="14">
        <v>1</v>
      </c>
      <c r="S56" s="13">
        <v>1.5</v>
      </c>
      <c r="T56" s="15">
        <v>1</v>
      </c>
      <c r="U56" s="13">
        <v>1.5</v>
      </c>
      <c r="V56" s="14">
        <v>1</v>
      </c>
      <c r="W56" s="13">
        <v>1.5</v>
      </c>
      <c r="X56" s="48"/>
    </row>
    <row r="57" spans="1:24" s="40" customFormat="1" ht="15.75" x14ac:dyDescent="0.25">
      <c r="A57" s="7"/>
      <c r="B57" s="22" t="s">
        <v>62</v>
      </c>
      <c r="C57" s="7"/>
      <c r="D57" s="7"/>
      <c r="E57" s="21"/>
      <c r="F57" s="37"/>
      <c r="G57" s="16">
        <f>SUM(G52:G56)</f>
        <v>8.5</v>
      </c>
      <c r="H57" s="16"/>
      <c r="I57" s="16">
        <f t="shared" ref="I57:W57" si="24">SUM(I52:I56)</f>
        <v>8.5</v>
      </c>
      <c r="J57" s="16"/>
      <c r="K57" s="16">
        <f t="shared" si="24"/>
        <v>7</v>
      </c>
      <c r="L57" s="16"/>
      <c r="M57" s="16">
        <f t="shared" si="24"/>
        <v>7</v>
      </c>
      <c r="N57" s="16"/>
      <c r="O57" s="16">
        <f t="shared" si="24"/>
        <v>7</v>
      </c>
      <c r="P57" s="16"/>
      <c r="Q57" s="16">
        <f t="shared" si="24"/>
        <v>7</v>
      </c>
      <c r="R57" s="16"/>
      <c r="S57" s="16">
        <f t="shared" si="24"/>
        <v>7</v>
      </c>
      <c r="T57" s="16"/>
      <c r="U57" s="16">
        <f t="shared" si="24"/>
        <v>7</v>
      </c>
      <c r="V57" s="16"/>
      <c r="W57" s="16">
        <f t="shared" si="24"/>
        <v>7</v>
      </c>
      <c r="X57" s="48"/>
    </row>
    <row r="58" spans="1:24" s="20" customFormat="1" ht="15.75" x14ac:dyDescent="0.25">
      <c r="A58" s="62" t="s">
        <v>63</v>
      </c>
      <c r="B58" s="63"/>
      <c r="C58" s="50"/>
      <c r="D58" s="50"/>
      <c r="E58" s="35"/>
      <c r="F58" s="44"/>
      <c r="G58" s="16">
        <f>G8+G19+G36+G51</f>
        <v>204.5</v>
      </c>
      <c r="H58" s="16"/>
      <c r="I58" s="16">
        <f>I8+I19+I36+I51</f>
        <v>196.5</v>
      </c>
      <c r="J58" s="17"/>
      <c r="K58" s="16">
        <f>K8+K19+K36+K51</f>
        <v>244.25</v>
      </c>
      <c r="L58" s="17"/>
      <c r="M58" s="16">
        <f>M8+M19+M36+M51</f>
        <v>202.25</v>
      </c>
      <c r="N58" s="17"/>
      <c r="O58" s="16">
        <f>O8+O19+O36+O51</f>
        <v>215.5</v>
      </c>
      <c r="P58" s="17"/>
      <c r="Q58" s="16">
        <f>Q8+Q19+Q36+Q51</f>
        <v>213.5</v>
      </c>
      <c r="R58" s="17"/>
      <c r="S58" s="16">
        <f>S8+S19+S36+S51</f>
        <v>192.125</v>
      </c>
      <c r="T58" s="18"/>
      <c r="U58" s="16">
        <f>U8+U19+U36+U51</f>
        <v>188</v>
      </c>
      <c r="V58" s="16"/>
      <c r="W58" s="16">
        <f>W8+W19+W36+W51</f>
        <v>216</v>
      </c>
      <c r="X58" s="19"/>
    </row>
    <row r="59" spans="1:24" x14ac:dyDescent="0.25"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3"/>
      <c r="U59" s="2"/>
      <c r="V59" s="2"/>
      <c r="W59" s="2"/>
    </row>
    <row r="60" spans="1:24" x14ac:dyDescent="0.25"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3"/>
      <c r="U60" s="2"/>
      <c r="V60" s="2"/>
      <c r="W60" s="2"/>
    </row>
    <row r="84" spans="2:20" ht="18.75" hidden="1" x14ac:dyDescent="0.3">
      <c r="B84" s="51" t="s">
        <v>96</v>
      </c>
      <c r="C84" s="52">
        <f>(G58+I58+K58+M58+O58+Q58+S58+U58+W58)/9</f>
        <v>208.06944444444446</v>
      </c>
      <c r="E84" s="2"/>
      <c r="F84" s="53">
        <v>300000</v>
      </c>
      <c r="T84" s="1"/>
    </row>
    <row r="85" spans="2:20" ht="30" hidden="1" customHeight="1" x14ac:dyDescent="0.3">
      <c r="B85" s="51"/>
      <c r="C85" s="52">
        <v>34.35</v>
      </c>
      <c r="F85" s="53"/>
      <c r="T85" s="1"/>
    </row>
    <row r="86" spans="2:20" ht="18.75" hidden="1" customHeight="1" x14ac:dyDescent="0.3">
      <c r="B86" s="51"/>
      <c r="C86" s="51"/>
      <c r="F86" s="53"/>
      <c r="T86" s="1"/>
    </row>
    <row r="87" spans="2:20" ht="18.75" hidden="1" customHeight="1" x14ac:dyDescent="0.3">
      <c r="B87" s="51"/>
      <c r="C87" s="52"/>
      <c r="F87" s="53"/>
      <c r="T87" s="1"/>
    </row>
    <row r="88" spans="2:20" ht="18.75" hidden="1" customHeight="1" x14ac:dyDescent="0.3">
      <c r="B88" s="51"/>
      <c r="C88" s="52"/>
      <c r="F88" s="54">
        <v>125848.6</v>
      </c>
      <c r="T88" s="1"/>
    </row>
    <row r="89" spans="2:20" ht="18.75" hidden="1" customHeight="1" x14ac:dyDescent="0.3">
      <c r="B89" s="51"/>
      <c r="C89" s="55"/>
      <c r="D89" s="4"/>
      <c r="E89" s="2">
        <v>247.25</v>
      </c>
      <c r="F89" s="54">
        <v>100256.18</v>
      </c>
      <c r="T89" s="1"/>
    </row>
    <row r="90" spans="2:20" ht="18.75" hidden="1" customHeight="1" x14ac:dyDescent="0.3">
      <c r="B90" s="51"/>
      <c r="C90" s="55"/>
      <c r="D90" s="4"/>
      <c r="E90" s="2">
        <v>238</v>
      </c>
      <c r="F90" s="54">
        <v>57371.59</v>
      </c>
      <c r="T90" s="1"/>
    </row>
    <row r="91" spans="2:20" ht="18.75" hidden="1" customHeight="1" x14ac:dyDescent="0.3">
      <c r="B91" s="51"/>
      <c r="C91" s="55"/>
      <c r="D91" s="4"/>
      <c r="E91" s="2">
        <v>222.5</v>
      </c>
      <c r="F91" s="54">
        <v>15870.37</v>
      </c>
      <c r="T91" s="1"/>
    </row>
    <row r="92" spans="2:20" ht="18.75" hidden="1" customHeight="1" x14ac:dyDescent="0.3">
      <c r="B92" s="51"/>
      <c r="C92" s="55"/>
      <c r="D92" s="4"/>
      <c r="E92" s="2">
        <v>207.5</v>
      </c>
      <c r="F92" s="53">
        <v>653.26</v>
      </c>
      <c r="T92" s="1"/>
    </row>
    <row r="93" spans="2:20" ht="18.75" hidden="1" customHeight="1" x14ac:dyDescent="0.3">
      <c r="B93" s="51"/>
      <c r="C93" s="55"/>
      <c r="D93" s="4"/>
      <c r="E93" s="2">
        <v>202</v>
      </c>
      <c r="F93" s="54">
        <v>300000</v>
      </c>
      <c r="T93" s="1"/>
    </row>
    <row r="94" spans="2:20" ht="18.75" hidden="1" customHeight="1" x14ac:dyDescent="0.3">
      <c r="B94" s="51"/>
      <c r="C94" s="55"/>
      <c r="D94" s="4"/>
      <c r="E94" s="2"/>
      <c r="T94" s="1"/>
    </row>
    <row r="95" spans="2:20" ht="18.75" hidden="1" customHeight="1" x14ac:dyDescent="0.25">
      <c r="T95" s="1"/>
    </row>
    <row r="96" spans="2:20" hidden="1" x14ac:dyDescent="0.25">
      <c r="T96" s="1"/>
    </row>
    <row r="97" spans="2:20" hidden="1" x14ac:dyDescent="0.25">
      <c r="T97" s="1"/>
    </row>
    <row r="98" spans="2:20" hidden="1" x14ac:dyDescent="0.25">
      <c r="B98" s="1" t="s">
        <v>96</v>
      </c>
      <c r="C98" s="1">
        <v>200.83</v>
      </c>
      <c r="T98" s="1"/>
    </row>
    <row r="99" spans="2:20" hidden="1" x14ac:dyDescent="0.25">
      <c r="C99" s="1">
        <v>34.349999999999902</v>
      </c>
      <c r="T99" s="1"/>
    </row>
    <row r="100" spans="2:20" hidden="1" x14ac:dyDescent="0.25">
      <c r="T100" s="1"/>
    </row>
    <row r="101" spans="2:20" hidden="1" x14ac:dyDescent="0.25">
      <c r="T101" s="1"/>
    </row>
    <row r="102" spans="2:20" hidden="1" x14ac:dyDescent="0.25">
      <c r="T102" s="1"/>
    </row>
    <row r="103" spans="2:20" hidden="1" x14ac:dyDescent="0.25">
      <c r="T103" s="1"/>
    </row>
    <row r="104" spans="2:20" hidden="1" x14ac:dyDescent="0.25">
      <c r="T104" s="1"/>
    </row>
    <row r="105" spans="2:20" hidden="1" x14ac:dyDescent="0.25">
      <c r="T105" s="1"/>
    </row>
    <row r="106" spans="2:20" hidden="1" x14ac:dyDescent="0.25">
      <c r="T106" s="1"/>
    </row>
    <row r="107" spans="2:20" hidden="1" x14ac:dyDescent="0.25">
      <c r="T107" s="1"/>
    </row>
    <row r="108" spans="2:20" hidden="1" x14ac:dyDescent="0.25">
      <c r="T108" s="1"/>
    </row>
    <row r="109" spans="2:20" hidden="1" x14ac:dyDescent="0.25">
      <c r="T109" s="1"/>
    </row>
    <row r="110" spans="2:20" hidden="1" x14ac:dyDescent="0.25">
      <c r="B110" s="1" t="s">
        <v>67</v>
      </c>
      <c r="C110" s="1">
        <v>1</v>
      </c>
      <c r="E110" s="5">
        <v>219.5</v>
      </c>
      <c r="F110" s="56">
        <f>F84*((E110-C84)/C85)</f>
        <v>99830.179524502557</v>
      </c>
      <c r="T110" s="1"/>
    </row>
    <row r="111" spans="2:20" hidden="1" x14ac:dyDescent="0.25">
      <c r="B111" s="1" t="s">
        <v>66</v>
      </c>
      <c r="C111" s="1">
        <v>2</v>
      </c>
      <c r="E111" s="5">
        <v>215.25</v>
      </c>
      <c r="F111" s="56">
        <f>F84*((E111-C84)/C85)</f>
        <v>62712.275594371553</v>
      </c>
      <c r="T111" s="1"/>
    </row>
    <row r="112" spans="2:20" hidden="1" x14ac:dyDescent="0.25">
      <c r="B112" s="1" t="s">
        <v>70</v>
      </c>
      <c r="C112" s="1">
        <v>3</v>
      </c>
      <c r="E112" s="5">
        <v>201.5</v>
      </c>
      <c r="F112" s="56">
        <f>F84*((E112-C84)/C85)</f>
        <v>-57375.060650169929</v>
      </c>
      <c r="T112" s="1"/>
    </row>
    <row r="113" spans="2:20" hidden="1" x14ac:dyDescent="0.25">
      <c r="B113" s="1" t="s">
        <v>68</v>
      </c>
      <c r="C113" s="1">
        <v>4</v>
      </c>
      <c r="E113" s="5">
        <v>201.25</v>
      </c>
      <c r="F113" s="56">
        <v>4629.5600000000004</v>
      </c>
      <c r="T113" s="1"/>
    </row>
    <row r="114" spans="2:20" hidden="1" x14ac:dyDescent="0.25">
      <c r="B114" s="1" t="s">
        <v>65</v>
      </c>
      <c r="C114" s="1">
        <v>5</v>
      </c>
      <c r="E114" s="5">
        <v>201</v>
      </c>
      <c r="F114" s="56">
        <f>F88*((E114-C84)/C85)</f>
        <v>-25900.427543263831</v>
      </c>
      <c r="T114" s="1"/>
    </row>
    <row r="115" spans="2:20" hidden="1" x14ac:dyDescent="0.25">
      <c r="B115" s="1" t="s">
        <v>71</v>
      </c>
      <c r="C115" s="1">
        <v>6</v>
      </c>
      <c r="T115" s="1"/>
    </row>
    <row r="116" spans="2:20" hidden="1" x14ac:dyDescent="0.25">
      <c r="T116" s="1"/>
    </row>
    <row r="117" spans="2:20" hidden="1" x14ac:dyDescent="0.25">
      <c r="F117" s="56"/>
      <c r="T117" s="1"/>
    </row>
    <row r="118" spans="2:20" hidden="1" x14ac:dyDescent="0.25">
      <c r="T118" s="1"/>
    </row>
    <row r="119" spans="2:20" hidden="1" x14ac:dyDescent="0.25">
      <c r="T119" s="1"/>
    </row>
    <row r="120" spans="2:20" hidden="1" x14ac:dyDescent="0.25">
      <c r="T120" s="1"/>
    </row>
    <row r="121" spans="2:20" hidden="1" x14ac:dyDescent="0.25">
      <c r="T121" s="1"/>
    </row>
    <row r="122" spans="2:20" hidden="1" x14ac:dyDescent="0.25">
      <c r="T122" s="1"/>
    </row>
    <row r="123" spans="2:20" hidden="1" x14ac:dyDescent="0.25">
      <c r="T123" s="1"/>
    </row>
    <row r="124" spans="2:20" hidden="1" x14ac:dyDescent="0.25">
      <c r="T124" s="1"/>
    </row>
    <row r="125" spans="2:20" hidden="1" x14ac:dyDescent="0.25">
      <c r="T125" s="1"/>
    </row>
    <row r="126" spans="2:20" hidden="1" x14ac:dyDescent="0.25">
      <c r="T126" s="1"/>
    </row>
    <row r="127" spans="2:20" hidden="1" x14ac:dyDescent="0.25">
      <c r="T127" s="1"/>
    </row>
    <row r="128" spans="2:20" hidden="1" x14ac:dyDescent="0.25">
      <c r="T128" s="1"/>
    </row>
    <row r="129" spans="20:20" hidden="1" x14ac:dyDescent="0.25">
      <c r="T129" s="1"/>
    </row>
    <row r="130" spans="20:20" hidden="1" x14ac:dyDescent="0.25">
      <c r="T130" s="1"/>
    </row>
    <row r="131" spans="20:20" hidden="1" x14ac:dyDescent="0.25">
      <c r="T131" s="1"/>
    </row>
    <row r="132" spans="20:20" hidden="1" x14ac:dyDescent="0.25">
      <c r="T132" s="1"/>
    </row>
    <row r="133" spans="20:20" hidden="1" x14ac:dyDescent="0.25">
      <c r="T133" s="1"/>
    </row>
    <row r="134" spans="20:20" hidden="1" x14ac:dyDescent="0.25">
      <c r="T134" s="1"/>
    </row>
    <row r="135" spans="20:20" hidden="1" x14ac:dyDescent="0.25">
      <c r="T135" s="1"/>
    </row>
    <row r="136" spans="20:20" hidden="1" x14ac:dyDescent="0.25">
      <c r="T136" s="1"/>
    </row>
    <row r="137" spans="20:20" hidden="1" x14ac:dyDescent="0.25">
      <c r="T137" s="1"/>
    </row>
    <row r="138" spans="20:20" hidden="1" x14ac:dyDescent="0.25">
      <c r="T138" s="1"/>
    </row>
    <row r="139" spans="20:20" hidden="1" x14ac:dyDescent="0.25">
      <c r="T139" s="1"/>
    </row>
    <row r="140" spans="20:20" hidden="1" x14ac:dyDescent="0.25">
      <c r="T140" s="1"/>
    </row>
    <row r="141" spans="20:20" hidden="1" x14ac:dyDescent="0.25">
      <c r="T141" s="1"/>
    </row>
    <row r="142" spans="20:20" hidden="1" x14ac:dyDescent="0.25">
      <c r="T142" s="1"/>
    </row>
    <row r="143" spans="20:20" hidden="1" x14ac:dyDescent="0.25">
      <c r="T143" s="1"/>
    </row>
    <row r="144" spans="20:20" hidden="1" x14ac:dyDescent="0.25">
      <c r="T144" s="1"/>
    </row>
    <row r="145" spans="20:20" hidden="1" x14ac:dyDescent="0.25">
      <c r="T145" s="1"/>
    </row>
    <row r="146" spans="20:20" hidden="1" x14ac:dyDescent="0.25">
      <c r="T146" s="1"/>
    </row>
    <row r="147" spans="20:20" hidden="1" x14ac:dyDescent="0.25">
      <c r="T147" s="1"/>
    </row>
    <row r="148" spans="20:20" x14ac:dyDescent="0.25">
      <c r="T148" s="1"/>
    </row>
    <row r="149" spans="20:20" x14ac:dyDescent="0.25">
      <c r="T149" s="1"/>
    </row>
    <row r="150" spans="20:20" x14ac:dyDescent="0.25">
      <c r="T150" s="1"/>
    </row>
    <row r="151" spans="20:20" x14ac:dyDescent="0.25">
      <c r="T151" s="1"/>
    </row>
    <row r="152" spans="20:20" x14ac:dyDescent="0.25">
      <c r="T152" s="1"/>
    </row>
    <row r="153" spans="20:20" x14ac:dyDescent="0.25">
      <c r="T153" s="1"/>
    </row>
    <row r="154" spans="20:20" x14ac:dyDescent="0.25">
      <c r="T154" s="1"/>
    </row>
    <row r="155" spans="20:20" x14ac:dyDescent="0.25">
      <c r="T155" s="1"/>
    </row>
    <row r="156" spans="20:20" x14ac:dyDescent="0.25">
      <c r="T156" s="1"/>
    </row>
    <row r="157" spans="20:20" x14ac:dyDescent="0.25">
      <c r="T157" s="1"/>
    </row>
    <row r="158" spans="20:20" x14ac:dyDescent="0.25">
      <c r="T158" s="1"/>
    </row>
    <row r="159" spans="20:20" x14ac:dyDescent="0.25">
      <c r="T159" s="1"/>
    </row>
    <row r="160" spans="20:20" x14ac:dyDescent="0.25">
      <c r="T160" s="1"/>
    </row>
    <row r="161" spans="20:20" x14ac:dyDescent="0.25">
      <c r="T161" s="1"/>
    </row>
    <row r="162" spans="20:20" x14ac:dyDescent="0.25">
      <c r="T162" s="1"/>
    </row>
    <row r="163" spans="20:20" x14ac:dyDescent="0.25">
      <c r="T163" s="1"/>
    </row>
    <row r="164" spans="20:20" x14ac:dyDescent="0.25">
      <c r="T164" s="1"/>
    </row>
    <row r="165" spans="20:20" x14ac:dyDescent="0.25">
      <c r="T165" s="1"/>
    </row>
    <row r="166" spans="20:20" x14ac:dyDescent="0.25">
      <c r="T166" s="1"/>
    </row>
    <row r="167" spans="20:20" x14ac:dyDescent="0.25">
      <c r="T167" s="1"/>
    </row>
    <row r="168" spans="20:20" x14ac:dyDescent="0.25">
      <c r="T168" s="1"/>
    </row>
    <row r="169" spans="20:20" x14ac:dyDescent="0.25">
      <c r="T169" s="1"/>
    </row>
    <row r="170" spans="20:20" x14ac:dyDescent="0.25">
      <c r="T170" s="1"/>
    </row>
    <row r="171" spans="20:20" x14ac:dyDescent="0.25">
      <c r="T171" s="1"/>
    </row>
  </sheetData>
  <customSheetViews>
    <customSheetView guid="{11D83309-ED5C-4B95-BCA3-D64410354E3B}" scale="82" showPageBreaks="1" fitToPage="1" printArea="1" hiddenRows="1" topLeftCell="A4">
      <pane ySplit="5.2748091603053435" topLeftCell="A58" activePane="bottomLeft"/>
      <selection pane="bottomLeft" activeCell="F96" sqref="F96"/>
      <pageMargins left="0.19685039370078741" right="0.19685039370078741" top="0" bottom="0" header="0.31496062992125984" footer="0.31496062992125984"/>
      <pageSetup paperSize="9" scale="49" fitToHeight="0" orientation="landscape" r:id="rId1"/>
    </customSheetView>
    <customSheetView guid="{7530CF98-DF4C-4129-B855-8279E19A1278}" scale="82" fitToPage="1" hiddenRows="1">
      <pane ySplit="7" topLeftCell="A21" activePane="bottomLeft"/>
      <selection pane="bottomLeft" activeCell="E23" sqref="E23"/>
      <pageMargins left="0.19685039370078741" right="0.19685039370078741" top="0" bottom="0" header="0.31496062992125984" footer="0.31496062992125984"/>
      <pageSetup paperSize="9" scale="49" fitToHeight="0" orientation="landscape" r:id="rId2"/>
    </customSheetView>
    <customSheetView guid="{846D34BE-FEB0-4437-9327-CDAD0A613AA9}" scale="82" fitToPage="1" hiddenRows="1">
      <pane ySplit="7" topLeftCell="A24" activePane="bottomLeft"/>
      <selection pane="bottomLeft" activeCell="F26" sqref="F26"/>
      <pageMargins left="0.19685039370078741" right="0.19685039370078741" top="0" bottom="0" header="0.31496062992125984" footer="0.31496062992125984"/>
      <pageSetup paperSize="9" scale="49" fitToHeight="0" orientation="landscape" r:id="rId3"/>
    </customSheetView>
    <customSheetView guid="{962A988B-1C10-4549-89D2-3E7C1F8AD68B}" scale="82" fitToPage="1" hiddenRows="1" topLeftCell="B1">
      <pane ySplit="6" topLeftCell="A32" activePane="bottomLeft"/>
      <selection pane="bottomLeft" activeCell="B33" sqref="A33:XFD33"/>
      <pageMargins left="0.19685039370078741" right="0.19685039370078741" top="0" bottom="0" header="0.31496062992125984" footer="0.31496062992125984"/>
      <pageSetup paperSize="9" scale="49" fitToHeight="0" orientation="landscape" r:id="rId4"/>
    </customSheetView>
    <customSheetView guid="{21E6F7BE-C38A-4BE9-85F0-272DBF5256D7}" scale="82" showPageBreaks="1" fitToPage="1" printArea="1" hiddenRows="1">
      <selection activeCell="E9" sqref="E9"/>
      <pageMargins left="0.19685039370078741" right="0.19685039370078741" top="0" bottom="0" header="0.31496062992125984" footer="0.31496062992125984"/>
      <pageSetup paperSize="9" scale="50" fitToHeight="0" orientation="landscape" r:id="rId5"/>
    </customSheetView>
  </customSheetViews>
  <mergeCells count="23">
    <mergeCell ref="A8:D8"/>
    <mergeCell ref="A58:B58"/>
    <mergeCell ref="F5:G5"/>
    <mergeCell ref="H5:I5"/>
    <mergeCell ref="A50:D50"/>
    <mergeCell ref="B51:D51"/>
    <mergeCell ref="A40:A41"/>
    <mergeCell ref="B40:B41"/>
    <mergeCell ref="E40:E41"/>
    <mergeCell ref="A36:D36"/>
    <mergeCell ref="A19:D19"/>
    <mergeCell ref="A5:A6"/>
    <mergeCell ref="B5:B6"/>
    <mergeCell ref="C5:C6"/>
    <mergeCell ref="E5:E6"/>
    <mergeCell ref="A2:W2"/>
    <mergeCell ref="T5:U5"/>
    <mergeCell ref="V5:W5"/>
    <mergeCell ref="J5:K5"/>
    <mergeCell ref="L5:M5"/>
    <mergeCell ref="N5:O5"/>
    <mergeCell ref="P5:Q5"/>
    <mergeCell ref="R5:S5"/>
  </mergeCells>
  <hyperlinks>
    <hyperlink ref="B33" r:id="rId6" display="consultantplus://offline/ref=D9C6260AE4B7262183B7CD2B7DB7D4E6A60851B386276587935D05DEB84112F9CA2823F333E15C147FE9F0C4NEw5G"/>
  </hyperlinks>
  <pageMargins left="0.19685039370078741" right="0.19685039370078741" top="0" bottom="0" header="0.31496062992125984" footer="0.31496062992125984"/>
  <pageSetup paperSize="9" scale="50" fitToHeight="0" orientation="landscape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Расчет оценки </vt:lpstr>
      <vt:lpstr>'Расчет оценки '!Заголовки_для_печати</vt:lpstr>
      <vt:lpstr>'Расчет оценки 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022214</cp:lastModifiedBy>
  <cp:lastPrinted>2025-06-30T11:03:41Z</cp:lastPrinted>
  <dcterms:created xsi:type="dcterms:W3CDTF">2006-09-28T05:33:49Z</dcterms:created>
  <dcterms:modified xsi:type="dcterms:W3CDTF">2025-06-30T11:03:46Z</dcterms:modified>
</cp:coreProperties>
</file>