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27495" windowHeight="12720"/>
  </bookViews>
  <sheets>
    <sheet name="ДОХОДЫ" sheetId="2" r:id="rId1"/>
  </sheets>
  <definedNames>
    <definedName name="_xlnm._FilterDatabase" localSheetId="0" hidden="1">ДОХОДЫ!$A$3:$L$38</definedName>
    <definedName name="_xlnm.Print_Titles" localSheetId="0">ДОХОДЫ!$3:$3</definedName>
    <definedName name="_xlnm.Print_Area" localSheetId="0">ДОХОДЫ!$B$1:$H$38</definedName>
  </definedNames>
  <calcPr calcId="145621"/>
</workbook>
</file>

<file path=xl/calcChain.xml><?xml version="1.0" encoding="utf-8"?>
<calcChain xmlns="http://schemas.openxmlformats.org/spreadsheetml/2006/main">
  <c r="D29" i="2" l="1"/>
  <c r="G8" i="2"/>
  <c r="G9" i="2"/>
  <c r="G11" i="2"/>
  <c r="G13" i="2"/>
  <c r="G14" i="2"/>
  <c r="G17" i="2"/>
  <c r="G18" i="2"/>
  <c r="G19" i="2"/>
  <c r="G21" i="2"/>
  <c r="G22" i="2"/>
  <c r="G23" i="2"/>
  <c r="G24" i="2"/>
  <c r="G25" i="2"/>
  <c r="G26" i="2"/>
  <c r="G30" i="2"/>
  <c r="G31" i="2"/>
  <c r="G32" i="2"/>
  <c r="G33" i="2"/>
  <c r="G34" i="2"/>
  <c r="G35" i="2"/>
  <c r="G36" i="2"/>
  <c r="G38" i="2"/>
  <c r="E8" i="2" l="1"/>
  <c r="H8" i="2" s="1"/>
  <c r="E9" i="2"/>
  <c r="H9" i="2" s="1"/>
  <c r="E11" i="2"/>
  <c r="H11" i="2" s="1"/>
  <c r="E12" i="2"/>
  <c r="E13" i="2"/>
  <c r="H13" i="2" s="1"/>
  <c r="E14" i="2"/>
  <c r="H14" i="2" s="1"/>
  <c r="E16" i="2"/>
  <c r="E17" i="2"/>
  <c r="H17" i="2" s="1"/>
  <c r="E18" i="2"/>
  <c r="H18" i="2" s="1"/>
  <c r="E19" i="2"/>
  <c r="H19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7" i="2"/>
  <c r="E29" i="2"/>
  <c r="E30" i="2"/>
  <c r="H30" i="2" s="1"/>
  <c r="E31" i="2"/>
  <c r="H31" i="2" s="1"/>
  <c r="E32" i="2"/>
  <c r="H32" i="2" s="1"/>
  <c r="E33" i="2"/>
  <c r="H33" i="2" s="1"/>
  <c r="E34" i="2"/>
  <c r="H34" i="2" s="1"/>
  <c r="E35" i="2"/>
  <c r="H35" i="2" s="1"/>
  <c r="E36" i="2"/>
  <c r="H36" i="2" s="1"/>
  <c r="E37" i="2"/>
  <c r="E38" i="2"/>
  <c r="H38" i="2" s="1"/>
  <c r="F29" i="2" l="1"/>
  <c r="G29" i="2" s="1"/>
  <c r="D28" i="2"/>
  <c r="F10" i="2"/>
  <c r="F15" i="2"/>
  <c r="D15" i="2"/>
  <c r="D10" i="2"/>
  <c r="F20" i="2"/>
  <c r="D20" i="2"/>
  <c r="H29" i="2" l="1"/>
  <c r="E28" i="2"/>
  <c r="G20" i="2"/>
  <c r="E20" i="2"/>
  <c r="H20" i="2" s="1"/>
  <c r="G15" i="2"/>
  <c r="E15" i="2"/>
  <c r="H15" i="2" s="1"/>
  <c r="G10" i="2"/>
  <c r="E10" i="2"/>
  <c r="H10" i="2" s="1"/>
  <c r="F28" i="2"/>
  <c r="G28" i="2" s="1"/>
  <c r="F7" i="2"/>
  <c r="F6" i="2" s="1"/>
  <c r="D7" i="2"/>
  <c r="F4" i="2" l="1"/>
  <c r="H28" i="2"/>
  <c r="G7" i="2"/>
  <c r="E7" i="2"/>
  <c r="H7" i="2" s="1"/>
  <c r="D6" i="2"/>
  <c r="G6" i="2" l="1"/>
  <c r="E6" i="2"/>
  <c r="H6" i="2" s="1"/>
  <c r="D4" i="2"/>
  <c r="E4" i="2" s="1"/>
  <c r="G4" i="2" l="1"/>
  <c r="H4" i="2" l="1"/>
</calcChain>
</file>

<file path=xl/sharedStrings.xml><?xml version="1.0" encoding="utf-8"?>
<sst xmlns="http://schemas.openxmlformats.org/spreadsheetml/2006/main" count="114" uniqueCount="79">
  <si>
    <t/>
  </si>
  <si>
    <t>Наименование показателя</t>
  </si>
  <si>
    <t>Код дохода по бюджетной классификации</t>
  </si>
  <si>
    <t>Row0</t>
  </si>
  <si>
    <t>Доходы бюджета - всего</t>
  </si>
  <si>
    <t>Row1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</si>
  <si>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</si>
  <si>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</si>
  <si>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</si>
  <si>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</si>
  <si>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</si>
  <si>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</si>
  <si>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</si>
  <si>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</si>
  <si>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</si>
  <si>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Транспортный налог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</si>
  <si>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</si>
  <si>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</si>
  <si>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</si>
  <si>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</si>
  <si>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</si>
  <si>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</si>
  <si>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</si>
  <si>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</si>
  <si>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</si>
  <si>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</si>
  <si>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</si>
  <si>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</si>
  <si>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</si>
  <si>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</si>
  <si>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</si>
  <si>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</si>
  <si>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</si>
  <si>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в том числе:</t>
  </si>
  <si>
    <t>000 10000000000000000</t>
  </si>
  <si>
    <t>000 10102000010000110</t>
  </si>
  <si>
    <t>000 10302000010000110</t>
  </si>
  <si>
    <t>000 10500000000000000</t>
  </si>
  <si>
    <t>000 10501000000000110</t>
  </si>
  <si>
    <t>000 10502000020000110</t>
  </si>
  <si>
    <t>000 10503000010000110</t>
  </si>
  <si>
    <t>000 10504000020000110</t>
  </si>
  <si>
    <t>000 10600000000000000</t>
  </si>
  <si>
    <t>000 10601000000000110</t>
  </si>
  <si>
    <t>000 10604000020000110</t>
  </si>
  <si>
    <t>000 10606000000000110</t>
  </si>
  <si>
    <t>000 10800000000000000</t>
  </si>
  <si>
    <t>000 11100000000000000</t>
  </si>
  <si>
    <t>000 11200000000000000</t>
  </si>
  <si>
    <t>000 11300000000000000</t>
  </si>
  <si>
    <t>000 11400000000000000</t>
  </si>
  <si>
    <t>000 11500000000000000</t>
  </si>
  <si>
    <t>000 11600000000000000</t>
  </si>
  <si>
    <t>000 11700000000000000</t>
  </si>
  <si>
    <t>000 20000000000000000</t>
  </si>
  <si>
    <t>000 20200000000000000</t>
  </si>
  <si>
    <t>000 20210000000000150</t>
  </si>
  <si>
    <t>000 20220000000000150</t>
  </si>
  <si>
    <t>000 20230000000000150</t>
  </si>
  <si>
    <t>000 20240000000000150</t>
  </si>
  <si>
    <t>000 20240014050000150</t>
  </si>
  <si>
    <t>000 20700000000000000</t>
  </si>
  <si>
    <t>000 21900000000000000</t>
  </si>
  <si>
    <t xml:space="preserve">Налог на доходы физических лиц
</t>
  </si>
  <si>
    <t>НАЛОГОВЫЕ ДОХОДЫ</t>
  </si>
  <si>
    <t>НЕНАЛОГОВЫЕ ДОХОДЫ</t>
  </si>
  <si>
    <t>В том числе: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</si>
  <si>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(рублей)</t>
  </si>
  <si>
    <t xml:space="preserve">БЕЗВОЗМЕЗДНЫЕ ПОСТУПЛЕНИЯ ОТ ГОСУДАРСТВЕННЫХ (МУНИЦИПАЛЬНЫХ) ОРГАНИЗАЦИЙ </t>
  </si>
  <si>
    <t>000 20300000000000000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</si>
  <si>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
</t>
  </si>
  <si>
    <t>000 20800000000000000</t>
  </si>
  <si>
    <t>х</t>
  </si>
  <si>
    <t>Уточненный план на 2025 год</t>
  </si>
  <si>
    <t>% исполнения от уточненного плана на 2025 год</t>
  </si>
  <si>
    <t>Уточненный план за первое полугодие 2025 года</t>
  </si>
  <si>
    <t>% исполнения от уточненного плана за первое полугодие 2025 года</t>
  </si>
  <si>
    <t xml:space="preserve">Исполнение за перовое полугодие  2025 года </t>
  </si>
  <si>
    <t xml:space="preserve">Сведения об исполнении бюджета Кондинского района за первое полугодие 2025 года по доходам в разрезе видов доходов в сравнении с запланированными значениями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</si>
</sst>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0.0%"/>
  </numFmts>
  <fonts count="4" x14ac:knownFonts="1"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164" fontId="2" fillId="0" borderId="0" xfId="0" applyNumberFormat="1" applyFont="1" applyFill="1" applyAlignment="1" applyProtection="1">
      <alignment vertical="top"/>
      <protection hidden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B1" workbookViewId="0">
      <selection activeCell="F4" sqref="F4"/>
    </sheetView>
  </sheetViews>
  <sheetFormatPr defaultRowHeight="12.75" x14ac:dyDescent="0.25"/>
  <cols>
    <col min="1" max="1" width="0" style="5" hidden="1" customWidth="1"/>
    <col min="2" max="2" width="52" style="6" customWidth="1"/>
    <col min="3" max="3" width="22.5703125" style="11" customWidth="1"/>
    <col min="4" max="5" width="15.5703125" style="5" customWidth="1"/>
    <col min="6" max="6" width="16.28515625" style="5" customWidth="1"/>
    <col min="7" max="7" width="15.85546875" style="5" customWidth="1"/>
    <col min="8" max="9" width="15.42578125" style="5" customWidth="1"/>
    <col min="10" max="10" width="16.28515625" style="5" customWidth="1"/>
    <col min="11" max="11" width="18.140625" style="5" customWidth="1"/>
    <col min="12" max="16384" width="9.140625" style="5"/>
  </cols>
  <sheetData>
    <row r="1" spans="1:12" ht="35.25" customHeight="1" x14ac:dyDescent="0.25">
      <c r="B1" s="14" t="s">
        <v>78</v>
      </c>
      <c r="C1" s="14"/>
      <c r="D1" s="14"/>
      <c r="E1" s="14"/>
      <c r="F1" s="14"/>
      <c r="G1" s="14"/>
      <c r="H1" s="14"/>
    </row>
    <row r="2" spans="1:12" x14ac:dyDescent="0.25">
      <c r="H2" s="7" t="s">
        <v>67</v>
      </c>
    </row>
    <row r="3" spans="1:12" ht="62.25" customHeight="1" x14ac:dyDescent="0.25">
      <c r="B3" s="8" t="s">
        <v>1</v>
      </c>
      <c r="C3" s="8" t="s">
        <v>2</v>
      </c>
      <c r="D3" s="8" t="s">
        <v>73</v>
      </c>
      <c r="E3" s="8" t="s">
        <v>75</v>
      </c>
      <c r="F3" s="8" t="s">
        <v>77</v>
      </c>
      <c r="G3" s="8" t="s">
        <v>74</v>
      </c>
      <c r="H3" s="8" t="s">
        <v>76</v>
      </c>
    </row>
    <row r="4" spans="1:12" ht="18.75" customHeight="1" x14ac:dyDescent="0.25">
      <c r="A4" s="5" t="s">
        <v>3</v>
      </c>
      <c r="B4" s="2" t="s">
        <v>4</v>
      </c>
      <c r="C4" s="12" t="s">
        <v>0</v>
      </c>
      <c r="D4" s="3">
        <f>D6+D28</f>
        <v>6355391761</v>
      </c>
      <c r="E4" s="3">
        <f>D4/12*6</f>
        <v>3177695880.5</v>
      </c>
      <c r="F4" s="3">
        <f t="shared" ref="F4" si="0">F6+F28</f>
        <v>2846440464.3900003</v>
      </c>
      <c r="G4" s="1">
        <f>F4/D4</f>
        <v>0.4478780492899343</v>
      </c>
      <c r="H4" s="1">
        <f>F4/E4</f>
        <v>0.8957560985798686</v>
      </c>
      <c r="K4" s="9"/>
      <c r="L4" s="9"/>
    </row>
    <row r="5" spans="1:12" ht="16.5" customHeight="1" x14ac:dyDescent="0.25">
      <c r="B5" s="2" t="s">
        <v>33</v>
      </c>
      <c r="C5" s="12"/>
      <c r="D5" s="3"/>
      <c r="E5" s="3"/>
      <c r="F5" s="3"/>
      <c r="G5" s="1"/>
      <c r="H5" s="1"/>
      <c r="K5" s="9"/>
      <c r="L5" s="9"/>
    </row>
    <row r="6" spans="1:12" ht="17.25" customHeight="1" x14ac:dyDescent="0.25">
      <c r="A6" s="5" t="s">
        <v>5</v>
      </c>
      <c r="B6" s="2" t="s">
        <v>6</v>
      </c>
      <c r="C6" s="13" t="s">
        <v>34</v>
      </c>
      <c r="D6" s="4">
        <f>D7+D20</f>
        <v>2042117531.6399999</v>
      </c>
      <c r="E6" s="3">
        <f t="shared" ref="E5:E38" si="1">D6/12*6</f>
        <v>1021058765.8199999</v>
      </c>
      <c r="F6" s="4">
        <f t="shared" ref="F6" si="2">F7+F20</f>
        <v>973018479.00999999</v>
      </c>
      <c r="G6" s="1">
        <f t="shared" ref="G5:G38" si="3">F6/D6</f>
        <v>0.47647525861480688</v>
      </c>
      <c r="H6" s="1">
        <f t="shared" ref="H5:H38" si="4">F6/E6</f>
        <v>0.95295051722961377</v>
      </c>
      <c r="I6" s="10"/>
      <c r="J6" s="10"/>
      <c r="K6" s="10"/>
    </row>
    <row r="7" spans="1:12" ht="17.25" customHeight="1" x14ac:dyDescent="0.25">
      <c r="B7" s="2" t="s">
        <v>64</v>
      </c>
      <c r="C7" s="13"/>
      <c r="D7" s="4">
        <f>D8+D9+D10+D15+D19</f>
        <v>1905033980</v>
      </c>
      <c r="E7" s="3">
        <f t="shared" si="1"/>
        <v>952516990</v>
      </c>
      <c r="F7" s="4">
        <f t="shared" ref="F7" si="5">F8+F9+F10+F15+F19</f>
        <v>854199637.59000003</v>
      </c>
      <c r="G7" s="1">
        <f t="shared" si="3"/>
        <v>0.44839076182252668</v>
      </c>
      <c r="H7" s="1">
        <f t="shared" si="4"/>
        <v>0.89678152364505337</v>
      </c>
      <c r="I7" s="10"/>
      <c r="J7" s="10"/>
      <c r="K7" s="10"/>
    </row>
    <row r="8" spans="1:12" ht="18.75" customHeight="1" x14ac:dyDescent="0.25">
      <c r="A8" s="5" t="s">
        <v>5</v>
      </c>
      <c r="B8" s="2" t="s">
        <v>63</v>
      </c>
      <c r="C8" s="13" t="s">
        <v>35</v>
      </c>
      <c r="D8" s="3">
        <v>1798915580</v>
      </c>
      <c r="E8" s="3">
        <f t="shared" si="1"/>
        <v>899457790</v>
      </c>
      <c r="F8" s="3">
        <v>774237024.42999995</v>
      </c>
      <c r="G8" s="1">
        <f t="shared" si="3"/>
        <v>0.4303909716708329</v>
      </c>
      <c r="H8" s="1">
        <f t="shared" si="4"/>
        <v>0.8607819433416658</v>
      </c>
    </row>
    <row r="9" spans="1:12" ht="34.5" customHeight="1" x14ac:dyDescent="0.25">
      <c r="A9" s="5" t="s">
        <v>5</v>
      </c>
      <c r="B9" s="2" t="s">
        <v>7</v>
      </c>
      <c r="C9" s="13" t="s">
        <v>36</v>
      </c>
      <c r="D9" s="4">
        <v>26869000</v>
      </c>
      <c r="E9" s="3">
        <f t="shared" si="1"/>
        <v>13434500</v>
      </c>
      <c r="F9" s="4">
        <v>12420323.99</v>
      </c>
      <c r="G9" s="1">
        <f t="shared" si="3"/>
        <v>0.46225479139528824</v>
      </c>
      <c r="H9" s="1">
        <f t="shared" si="4"/>
        <v>0.92450958279057649</v>
      </c>
    </row>
    <row r="10" spans="1:12" ht="19.5" customHeight="1" x14ac:dyDescent="0.25">
      <c r="A10" s="5" t="s">
        <v>5</v>
      </c>
      <c r="B10" s="2" t="s">
        <v>8</v>
      </c>
      <c r="C10" s="13" t="s">
        <v>37</v>
      </c>
      <c r="D10" s="4">
        <f>D11+D12+D13+D14</f>
        <v>69329400</v>
      </c>
      <c r="E10" s="3">
        <f t="shared" si="1"/>
        <v>34664700</v>
      </c>
      <c r="F10" s="4">
        <f t="shared" ref="F10" si="6">F11+F12+F13+F14</f>
        <v>54671793.539999999</v>
      </c>
      <c r="G10" s="1">
        <f t="shared" si="3"/>
        <v>0.78858022051250987</v>
      </c>
      <c r="H10" s="1">
        <f t="shared" si="4"/>
        <v>1.5771604410250197</v>
      </c>
    </row>
    <row r="11" spans="1:12" ht="35.25" customHeight="1" x14ac:dyDescent="0.25">
      <c r="A11" s="5" t="s">
        <v>5</v>
      </c>
      <c r="B11" s="2" t="s">
        <v>9</v>
      </c>
      <c r="C11" s="13" t="s">
        <v>38</v>
      </c>
      <c r="D11" s="4">
        <v>65375400</v>
      </c>
      <c r="E11" s="3">
        <f t="shared" si="1"/>
        <v>32687700</v>
      </c>
      <c r="F11" s="4">
        <v>51643337.609999999</v>
      </c>
      <c r="G11" s="1">
        <f t="shared" si="3"/>
        <v>0.78995061766352481</v>
      </c>
      <c r="H11" s="1">
        <f t="shared" si="4"/>
        <v>1.5799012353270496</v>
      </c>
    </row>
    <row r="12" spans="1:12" ht="30.75" customHeight="1" x14ac:dyDescent="0.25">
      <c r="A12" s="5" t="s">
        <v>5</v>
      </c>
      <c r="B12" s="2" t="s">
        <v>10</v>
      </c>
      <c r="C12" s="13" t="s">
        <v>39</v>
      </c>
      <c r="D12" s="4">
        <v>0</v>
      </c>
      <c r="E12" s="3">
        <f t="shared" si="1"/>
        <v>0</v>
      </c>
      <c r="F12" s="4">
        <v>0.24</v>
      </c>
      <c r="G12" s="1" t="s">
        <v>72</v>
      </c>
      <c r="H12" s="1" t="s">
        <v>72</v>
      </c>
    </row>
    <row r="13" spans="1:12" ht="21" customHeight="1" x14ac:dyDescent="0.25">
      <c r="A13" s="5" t="s">
        <v>5</v>
      </c>
      <c r="B13" s="2" t="s">
        <v>11</v>
      </c>
      <c r="C13" s="13" t="s">
        <v>40</v>
      </c>
      <c r="D13" s="4">
        <v>30000</v>
      </c>
      <c r="E13" s="3">
        <f t="shared" si="1"/>
        <v>15000</v>
      </c>
      <c r="F13" s="4">
        <v>44294.5</v>
      </c>
      <c r="G13" s="1">
        <f t="shared" si="3"/>
        <v>1.4764833333333334</v>
      </c>
      <c r="H13" s="1">
        <f t="shared" si="4"/>
        <v>2.9529666666666667</v>
      </c>
    </row>
    <row r="14" spans="1:12" ht="33.75" customHeight="1" x14ac:dyDescent="0.25">
      <c r="A14" s="5" t="s">
        <v>5</v>
      </c>
      <c r="B14" s="2" t="s">
        <v>12</v>
      </c>
      <c r="C14" s="13" t="s">
        <v>41</v>
      </c>
      <c r="D14" s="4">
        <v>3924000</v>
      </c>
      <c r="E14" s="3">
        <f t="shared" si="1"/>
        <v>1962000</v>
      </c>
      <c r="F14" s="4">
        <v>2984161.19</v>
      </c>
      <c r="G14" s="1">
        <f t="shared" si="3"/>
        <v>0.7604895998980632</v>
      </c>
      <c r="H14" s="1">
        <f t="shared" si="4"/>
        <v>1.5209791997961264</v>
      </c>
    </row>
    <row r="15" spans="1:12" ht="20.25" customHeight="1" x14ac:dyDescent="0.25">
      <c r="A15" s="5" t="s">
        <v>5</v>
      </c>
      <c r="B15" s="2" t="s">
        <v>13</v>
      </c>
      <c r="C15" s="13" t="s">
        <v>42</v>
      </c>
      <c r="D15" s="4">
        <f>D16+D17+D18</f>
        <v>4205000</v>
      </c>
      <c r="E15" s="3">
        <f t="shared" si="1"/>
        <v>2102500</v>
      </c>
      <c r="F15" s="4">
        <f t="shared" ref="F15" si="7">F16+F17+F18</f>
        <v>1078607.94</v>
      </c>
      <c r="G15" s="1">
        <f t="shared" si="3"/>
        <v>0.25650604994054693</v>
      </c>
      <c r="H15" s="1">
        <f t="shared" si="4"/>
        <v>0.51301209988109386</v>
      </c>
    </row>
    <row r="16" spans="1:12" ht="21" customHeight="1" x14ac:dyDescent="0.25">
      <c r="A16" s="5" t="s">
        <v>5</v>
      </c>
      <c r="B16" s="2" t="s">
        <v>14</v>
      </c>
      <c r="C16" s="13" t="s">
        <v>43</v>
      </c>
      <c r="D16" s="4">
        <v>0</v>
      </c>
      <c r="E16" s="3">
        <f t="shared" si="1"/>
        <v>0</v>
      </c>
      <c r="F16" s="4">
        <v>422</v>
      </c>
      <c r="G16" s="1" t="s">
        <v>72</v>
      </c>
      <c r="H16" s="1" t="s">
        <v>72</v>
      </c>
    </row>
    <row r="17" spans="1:11" ht="18.75" customHeight="1" x14ac:dyDescent="0.25">
      <c r="A17" s="5" t="s">
        <v>5</v>
      </c>
      <c r="B17" s="2" t="s">
        <v>15</v>
      </c>
      <c r="C17" s="13" t="s">
        <v>44</v>
      </c>
      <c r="D17" s="4">
        <v>3985000</v>
      </c>
      <c r="E17" s="3">
        <f t="shared" si="1"/>
        <v>1992500</v>
      </c>
      <c r="F17" s="4">
        <v>615067.06999999995</v>
      </c>
      <c r="G17" s="1">
        <f t="shared" si="3"/>
        <v>0.15434556336260977</v>
      </c>
      <c r="H17" s="1">
        <f t="shared" si="4"/>
        <v>0.30869112672521953</v>
      </c>
    </row>
    <row r="18" spans="1:11" ht="18" customHeight="1" x14ac:dyDescent="0.25">
      <c r="A18" s="5" t="s">
        <v>5</v>
      </c>
      <c r="B18" s="2" t="s">
        <v>16</v>
      </c>
      <c r="C18" s="13" t="s">
        <v>45</v>
      </c>
      <c r="D18" s="4">
        <v>220000</v>
      </c>
      <c r="E18" s="3">
        <f t="shared" si="1"/>
        <v>110000</v>
      </c>
      <c r="F18" s="4">
        <v>463118.87</v>
      </c>
      <c r="G18" s="1">
        <f t="shared" si="3"/>
        <v>2.1050857727272727</v>
      </c>
      <c r="H18" s="1">
        <f t="shared" si="4"/>
        <v>4.2101715454545454</v>
      </c>
    </row>
    <row r="19" spans="1:11" ht="18" customHeight="1" x14ac:dyDescent="0.25">
      <c r="A19" s="5" t="s">
        <v>5</v>
      </c>
      <c r="B19" s="2" t="s">
        <v>17</v>
      </c>
      <c r="C19" s="13" t="s">
        <v>46</v>
      </c>
      <c r="D19" s="4">
        <v>5715000</v>
      </c>
      <c r="E19" s="3">
        <f t="shared" si="1"/>
        <v>2857500</v>
      </c>
      <c r="F19" s="4">
        <v>11791887.689999999</v>
      </c>
      <c r="G19" s="1">
        <f t="shared" si="3"/>
        <v>2.0633224304461941</v>
      </c>
      <c r="H19" s="1">
        <f t="shared" si="4"/>
        <v>4.1266448608923882</v>
      </c>
    </row>
    <row r="20" spans="1:11" ht="18" customHeight="1" x14ac:dyDescent="0.25">
      <c r="B20" s="2" t="s">
        <v>65</v>
      </c>
      <c r="C20" s="13"/>
      <c r="D20" s="4">
        <f>D21+D22+D23+D24+D25+D26+D27</f>
        <v>137083551.63999999</v>
      </c>
      <c r="E20" s="3">
        <f t="shared" si="1"/>
        <v>68541775.819999993</v>
      </c>
      <c r="F20" s="4">
        <f t="shared" ref="F20" si="8">F21+F22+F23+F24+F25+F26+F27</f>
        <v>118818841.42</v>
      </c>
      <c r="G20" s="1">
        <f t="shared" si="3"/>
        <v>0.86676220449871633</v>
      </c>
      <c r="H20" s="1">
        <f t="shared" si="4"/>
        <v>1.7335244089974327</v>
      </c>
    </row>
    <row r="21" spans="1:11" ht="45.75" customHeight="1" x14ac:dyDescent="0.25">
      <c r="A21" s="5" t="s">
        <v>5</v>
      </c>
      <c r="B21" s="2" t="s">
        <v>18</v>
      </c>
      <c r="C21" s="13" t="s">
        <v>47</v>
      </c>
      <c r="D21" s="4">
        <v>59720430.649999999</v>
      </c>
      <c r="E21" s="3">
        <f t="shared" si="1"/>
        <v>29860215.324999996</v>
      </c>
      <c r="F21" s="4">
        <v>53231376.219999999</v>
      </c>
      <c r="G21" s="1">
        <f t="shared" si="3"/>
        <v>0.89134280581414393</v>
      </c>
      <c r="H21" s="1">
        <f t="shared" si="4"/>
        <v>1.7826856116282881</v>
      </c>
    </row>
    <row r="22" spans="1:11" ht="29.25" customHeight="1" x14ac:dyDescent="0.25">
      <c r="A22" s="5" t="s">
        <v>5</v>
      </c>
      <c r="B22" s="2" t="s">
        <v>19</v>
      </c>
      <c r="C22" s="13" t="s">
        <v>48</v>
      </c>
      <c r="D22" s="4">
        <v>5921497.5899999999</v>
      </c>
      <c r="E22" s="3">
        <f t="shared" si="1"/>
        <v>2960748.7949999999</v>
      </c>
      <c r="F22" s="4">
        <v>3091979.77</v>
      </c>
      <c r="G22" s="1">
        <f t="shared" si="3"/>
        <v>0.52216178812968161</v>
      </c>
      <c r="H22" s="1">
        <f t="shared" si="4"/>
        <v>1.0443235762593632</v>
      </c>
    </row>
    <row r="23" spans="1:11" ht="31.5" customHeight="1" x14ac:dyDescent="0.25">
      <c r="A23" s="5" t="s">
        <v>5</v>
      </c>
      <c r="B23" s="2" t="s">
        <v>20</v>
      </c>
      <c r="C23" s="13" t="s">
        <v>49</v>
      </c>
      <c r="D23" s="4">
        <v>44500022.740000002</v>
      </c>
      <c r="E23" s="3">
        <f t="shared" si="1"/>
        <v>22250011.370000001</v>
      </c>
      <c r="F23" s="4">
        <v>49749202.479999997</v>
      </c>
      <c r="G23" s="1">
        <f t="shared" si="3"/>
        <v>1.1179590350025064</v>
      </c>
      <c r="H23" s="1">
        <f t="shared" si="4"/>
        <v>2.2359180700050127</v>
      </c>
    </row>
    <row r="24" spans="1:11" ht="33.75" customHeight="1" x14ac:dyDescent="0.25">
      <c r="A24" s="5" t="s">
        <v>5</v>
      </c>
      <c r="B24" s="2" t="s">
        <v>21</v>
      </c>
      <c r="C24" s="13" t="s">
        <v>50</v>
      </c>
      <c r="D24" s="4">
        <v>22384600</v>
      </c>
      <c r="E24" s="3">
        <f t="shared" si="1"/>
        <v>11192300</v>
      </c>
      <c r="F24" s="4">
        <v>10419299.539999999</v>
      </c>
      <c r="G24" s="1">
        <f t="shared" si="3"/>
        <v>0.465467309668254</v>
      </c>
      <c r="H24" s="1">
        <f t="shared" si="4"/>
        <v>0.93093461933650801</v>
      </c>
    </row>
    <row r="25" spans="1:11" ht="16.5" customHeight="1" x14ac:dyDescent="0.25">
      <c r="A25" s="5" t="s">
        <v>5</v>
      </c>
      <c r="B25" s="2" t="s">
        <v>22</v>
      </c>
      <c r="C25" s="13" t="s">
        <v>51</v>
      </c>
      <c r="D25" s="4">
        <v>20000</v>
      </c>
      <c r="E25" s="3">
        <f t="shared" si="1"/>
        <v>10000</v>
      </c>
      <c r="F25" s="4">
        <v>20000</v>
      </c>
      <c r="G25" s="1">
        <f t="shared" si="3"/>
        <v>1</v>
      </c>
      <c r="H25" s="1">
        <f t="shared" si="4"/>
        <v>2</v>
      </c>
    </row>
    <row r="26" spans="1:11" ht="18" customHeight="1" x14ac:dyDescent="0.25">
      <c r="A26" s="5" t="s">
        <v>5</v>
      </c>
      <c r="B26" s="2" t="s">
        <v>23</v>
      </c>
      <c r="C26" s="13" t="s">
        <v>52</v>
      </c>
      <c r="D26" s="4">
        <v>4537000.66</v>
      </c>
      <c r="E26" s="3">
        <f t="shared" si="1"/>
        <v>2268500.33</v>
      </c>
      <c r="F26" s="4">
        <v>2285069.98</v>
      </c>
      <c r="G26" s="1">
        <f t="shared" si="3"/>
        <v>0.50365211540436494</v>
      </c>
      <c r="H26" s="1">
        <f t="shared" si="4"/>
        <v>1.0073042308087299</v>
      </c>
    </row>
    <row r="27" spans="1:11" ht="17.25" customHeight="1" x14ac:dyDescent="0.25">
      <c r="A27" s="5" t="s">
        <v>5</v>
      </c>
      <c r="B27" s="2" t="s">
        <v>24</v>
      </c>
      <c r="C27" s="13" t="s">
        <v>53</v>
      </c>
      <c r="D27" s="4">
        <v>0</v>
      </c>
      <c r="E27" s="3">
        <f t="shared" si="1"/>
        <v>0</v>
      </c>
      <c r="F27" s="4">
        <v>21913.43</v>
      </c>
      <c r="G27" s="1" t="s">
        <v>72</v>
      </c>
      <c r="H27" s="1" t="s">
        <v>72</v>
      </c>
    </row>
    <row r="28" spans="1:11" ht="16.5" customHeight="1" x14ac:dyDescent="0.25">
      <c r="A28" s="5" t="s">
        <v>5</v>
      </c>
      <c r="B28" s="2" t="s">
        <v>25</v>
      </c>
      <c r="C28" s="13" t="s">
        <v>54</v>
      </c>
      <c r="D28" s="4">
        <f>D29+D35+D36+D37+D38</f>
        <v>4313274229.3599997</v>
      </c>
      <c r="E28" s="3">
        <f t="shared" si="1"/>
        <v>2156637114.6799998</v>
      </c>
      <c r="F28" s="4">
        <f t="shared" ref="F28" si="9">F29+F35+F36+F37+F38</f>
        <v>1873421985.3800001</v>
      </c>
      <c r="G28" s="1">
        <f t="shared" si="3"/>
        <v>0.43433871480459452</v>
      </c>
      <c r="H28" s="1">
        <f t="shared" si="4"/>
        <v>0.86867742960918903</v>
      </c>
      <c r="I28" s="10"/>
      <c r="J28" s="10"/>
      <c r="K28" s="10"/>
    </row>
    <row r="29" spans="1:11" ht="31.5" customHeight="1" x14ac:dyDescent="0.25">
      <c r="A29" s="5" t="s">
        <v>5</v>
      </c>
      <c r="B29" s="2" t="s">
        <v>26</v>
      </c>
      <c r="C29" s="13" t="s">
        <v>55</v>
      </c>
      <c r="D29" s="4">
        <f>D30+D31+D32+D33</f>
        <v>4164872214.9400001</v>
      </c>
      <c r="E29" s="3">
        <f t="shared" si="1"/>
        <v>2082436107.4699998</v>
      </c>
      <c r="F29" s="4">
        <f t="shared" ref="F29" si="10">F30+F31+F32+F33</f>
        <v>1870354951.5800002</v>
      </c>
      <c r="G29" s="1">
        <f t="shared" si="3"/>
        <v>0.44907859234450603</v>
      </c>
      <c r="H29" s="1">
        <f t="shared" si="4"/>
        <v>0.89815718468901218</v>
      </c>
      <c r="I29" s="10"/>
      <c r="J29" s="10"/>
      <c r="K29" s="10"/>
    </row>
    <row r="30" spans="1:11" ht="29.25" customHeight="1" x14ac:dyDescent="0.25">
      <c r="A30" s="5" t="s">
        <v>5</v>
      </c>
      <c r="B30" s="2" t="s">
        <v>27</v>
      </c>
      <c r="C30" s="13" t="s">
        <v>56</v>
      </c>
      <c r="D30" s="4">
        <v>258806500</v>
      </c>
      <c r="E30" s="3">
        <f t="shared" si="1"/>
        <v>129403250</v>
      </c>
      <c r="F30" s="4">
        <v>167665800</v>
      </c>
      <c r="G30" s="1">
        <f t="shared" si="3"/>
        <v>0.64784230689723787</v>
      </c>
      <c r="H30" s="1">
        <f t="shared" si="4"/>
        <v>1.2956846137944757</v>
      </c>
    </row>
    <row r="31" spans="1:11" ht="31.5" customHeight="1" x14ac:dyDescent="0.25">
      <c r="A31" s="5" t="s">
        <v>5</v>
      </c>
      <c r="B31" s="2" t="s">
        <v>28</v>
      </c>
      <c r="C31" s="13" t="s">
        <v>57</v>
      </c>
      <c r="D31" s="4">
        <v>1182023270.8</v>
      </c>
      <c r="E31" s="3">
        <f t="shared" si="1"/>
        <v>591011635.39999998</v>
      </c>
      <c r="F31" s="4">
        <v>396308381.70999998</v>
      </c>
      <c r="G31" s="1">
        <f t="shared" si="3"/>
        <v>0.33527967807416875</v>
      </c>
      <c r="H31" s="1">
        <f t="shared" si="4"/>
        <v>0.6705593561483375</v>
      </c>
    </row>
    <row r="32" spans="1:11" ht="29.25" customHeight="1" x14ac:dyDescent="0.25">
      <c r="A32" s="5" t="s">
        <v>5</v>
      </c>
      <c r="B32" s="2" t="s">
        <v>29</v>
      </c>
      <c r="C32" s="13" t="s">
        <v>58</v>
      </c>
      <c r="D32" s="4">
        <v>2198587900</v>
      </c>
      <c r="E32" s="3">
        <f t="shared" si="1"/>
        <v>1099293950</v>
      </c>
      <c r="F32" s="4">
        <v>1011033075.09</v>
      </c>
      <c r="G32" s="1">
        <f t="shared" si="3"/>
        <v>0.45985565329910166</v>
      </c>
      <c r="H32" s="1">
        <f t="shared" si="4"/>
        <v>0.91971130659820333</v>
      </c>
    </row>
    <row r="33" spans="1:8" ht="18" customHeight="1" x14ac:dyDescent="0.25">
      <c r="A33" s="5" t="s">
        <v>5</v>
      </c>
      <c r="B33" s="2" t="s">
        <v>30</v>
      </c>
      <c r="C33" s="13" t="s">
        <v>59</v>
      </c>
      <c r="D33" s="4">
        <v>525454544.13999999</v>
      </c>
      <c r="E33" s="3">
        <f t="shared" si="1"/>
        <v>262727272.06999999</v>
      </c>
      <c r="F33" s="4">
        <v>295347694.77999997</v>
      </c>
      <c r="G33" s="1">
        <f t="shared" si="3"/>
        <v>0.56208038939579275</v>
      </c>
      <c r="H33" s="1">
        <f t="shared" si="4"/>
        <v>1.1241607787915855</v>
      </c>
    </row>
    <row r="34" spans="1:8" ht="84" customHeight="1" x14ac:dyDescent="0.25">
      <c r="A34" s="5" t="s">
        <v>5</v>
      </c>
      <c r="B34" s="2" t="s">
        <v>66</v>
      </c>
      <c r="C34" s="13" t="s">
        <v>60</v>
      </c>
      <c r="D34" s="4">
        <v>415163587.13999999</v>
      </c>
      <c r="E34" s="3">
        <f t="shared" si="1"/>
        <v>207581793.56999999</v>
      </c>
      <c r="F34" s="4">
        <v>229487816.90000001</v>
      </c>
      <c r="G34" s="1">
        <f t="shared" si="3"/>
        <v>0.55276479924674349</v>
      </c>
      <c r="H34" s="1">
        <f t="shared" si="4"/>
        <v>1.105529598493487</v>
      </c>
    </row>
    <row r="35" spans="1:8" ht="33.75" customHeight="1" x14ac:dyDescent="0.25">
      <c r="B35" s="2" t="s">
        <v>68</v>
      </c>
      <c r="C35" s="13" t="s">
        <v>69</v>
      </c>
      <c r="D35" s="4">
        <v>200000</v>
      </c>
      <c r="E35" s="3">
        <f t="shared" si="1"/>
        <v>100000</v>
      </c>
      <c r="F35" s="4">
        <v>200000</v>
      </c>
      <c r="G35" s="1">
        <f t="shared" si="3"/>
        <v>1</v>
      </c>
      <c r="H35" s="1">
        <f t="shared" si="4"/>
        <v>2</v>
      </c>
    </row>
    <row r="36" spans="1:8" ht="18.75" customHeight="1" x14ac:dyDescent="0.25">
      <c r="A36" s="5" t="s">
        <v>5</v>
      </c>
      <c r="B36" s="2" t="s">
        <v>31</v>
      </c>
      <c r="C36" s="13" t="s">
        <v>61</v>
      </c>
      <c r="D36" s="4">
        <v>148674273.38999999</v>
      </c>
      <c r="E36" s="3">
        <f t="shared" si="1"/>
        <v>74337136.694999993</v>
      </c>
      <c r="F36" s="4">
        <v>3339292.77</v>
      </c>
      <c r="G36" s="1">
        <f t="shared" si="3"/>
        <v>2.2460461341824892E-2</v>
      </c>
      <c r="H36" s="1">
        <f t="shared" si="4"/>
        <v>4.4920922683649785E-2</v>
      </c>
    </row>
    <row r="37" spans="1:8" ht="93.75" customHeight="1" x14ac:dyDescent="0.25">
      <c r="B37" s="2" t="s">
        <v>70</v>
      </c>
      <c r="C37" s="13" t="s">
        <v>71</v>
      </c>
      <c r="D37" s="4">
        <v>0</v>
      </c>
      <c r="E37" s="3">
        <f t="shared" si="1"/>
        <v>0</v>
      </c>
      <c r="F37" s="4">
        <v>0</v>
      </c>
      <c r="G37" s="1" t="s">
        <v>72</v>
      </c>
      <c r="H37" s="1" t="s">
        <v>72</v>
      </c>
    </row>
    <row r="38" spans="1:8" ht="45.75" customHeight="1" x14ac:dyDescent="0.25">
      <c r="A38" s="5" t="s">
        <v>5</v>
      </c>
      <c r="B38" s="2" t="s">
        <v>32</v>
      </c>
      <c r="C38" s="13" t="s">
        <v>62</v>
      </c>
      <c r="D38" s="4">
        <v>-472258.97</v>
      </c>
      <c r="E38" s="3">
        <f t="shared" si="1"/>
        <v>-236129.48499999999</v>
      </c>
      <c r="F38" s="4">
        <v>-472258.97</v>
      </c>
      <c r="G38" s="1">
        <f t="shared" si="3"/>
        <v>1</v>
      </c>
      <c r="H38" s="1">
        <f t="shared" si="4"/>
        <v>2</v>
      </c>
    </row>
  </sheetData>
  <sheetProtection formatCells="0" formatColumns="0" formatRows="0" sort="0" autoFilter="0"/>
  <mergeCells count="1">
    <mergeCell ref="B1:H1"/>
  </mergeCells>
  <pageMargins left="0.11811023622047245" right="0.11811023622047245" top="0.15748031496062992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022206</cp:lastModifiedBy>
  <cp:lastPrinted>2023-12-28T12:41:47Z</cp:lastPrinted>
  <dcterms:created xsi:type="dcterms:W3CDTF">2023-04-13T04:05:09Z</dcterms:created>
  <dcterms:modified xsi:type="dcterms:W3CDTF">2025-07-08T07:46:28Z</dcterms:modified>
</cp:coreProperties>
</file>