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13620"/>
  </bookViews>
  <sheets>
    <sheet name="9 месяцев 2025" sheetId="1" r:id="rId1"/>
  </sheets>
  <calcPr calcId="145621" iterate="1"/>
</workbook>
</file>

<file path=xl/calcChain.xml><?xml version="1.0" encoding="utf-8"?>
<calcChain xmlns="http://schemas.openxmlformats.org/spreadsheetml/2006/main">
  <c r="H8" i="1" l="1"/>
  <c r="G8" i="1"/>
  <c r="F47" i="1" l="1"/>
  <c r="H12" i="1" l="1"/>
  <c r="G11" i="1"/>
  <c r="G12" i="1"/>
  <c r="F61" i="1"/>
  <c r="F59" i="1"/>
  <c r="F57" i="1"/>
  <c r="F52" i="1"/>
  <c r="F45" i="1"/>
  <c r="F42" i="1"/>
  <c r="F36" i="1"/>
  <c r="F34" i="1"/>
  <c r="F29" i="1"/>
  <c r="F22" i="1"/>
  <c r="F18" i="1"/>
  <c r="F16" i="1"/>
  <c r="F7" i="1"/>
  <c r="E61" i="1"/>
  <c r="E59" i="1"/>
  <c r="E57" i="1"/>
  <c r="E52" i="1"/>
  <c r="E47" i="1"/>
  <c r="E45" i="1"/>
  <c r="E42" i="1"/>
  <c r="E36" i="1"/>
  <c r="E34" i="1"/>
  <c r="E29" i="1"/>
  <c r="E22" i="1"/>
  <c r="E18" i="1"/>
  <c r="E16" i="1"/>
  <c r="E7" i="1"/>
  <c r="E64" i="1" l="1"/>
  <c r="F64" i="1"/>
  <c r="H56" i="1"/>
  <c r="H44" i="1"/>
  <c r="H33" i="1"/>
  <c r="H19" i="1"/>
  <c r="H63" i="1"/>
  <c r="H62" i="1"/>
  <c r="H60" i="1"/>
  <c r="H55" i="1"/>
  <c r="H53" i="1"/>
  <c r="H49" i="1"/>
  <c r="H51" i="1"/>
  <c r="H48" i="1"/>
  <c r="H43" i="1"/>
  <c r="H39" i="1"/>
  <c r="H40" i="1"/>
  <c r="H37" i="1"/>
  <c r="H35" i="1"/>
  <c r="H31" i="1"/>
  <c r="H32" i="1"/>
  <c r="H27" i="1"/>
  <c r="H28" i="1"/>
  <c r="H23" i="1"/>
  <c r="H21" i="1"/>
  <c r="H17" i="1"/>
  <c r="G63" i="1"/>
  <c r="G62" i="1"/>
  <c r="G60" i="1"/>
  <c r="H58" i="1"/>
  <c r="G58" i="1"/>
  <c r="G55" i="1"/>
  <c r="G56" i="1"/>
  <c r="G54" i="1"/>
  <c r="G53" i="1"/>
  <c r="G49" i="1"/>
  <c r="G50" i="1"/>
  <c r="H50" i="1"/>
  <c r="G51" i="1"/>
  <c r="G48" i="1"/>
  <c r="H46" i="1"/>
  <c r="G46" i="1"/>
  <c r="G44" i="1"/>
  <c r="G43" i="1"/>
  <c r="G38" i="1"/>
  <c r="H38" i="1"/>
  <c r="G39" i="1"/>
  <c r="G40" i="1"/>
  <c r="G41" i="1"/>
  <c r="H41" i="1"/>
  <c r="G37" i="1"/>
  <c r="G35" i="1"/>
  <c r="G32" i="1"/>
  <c r="G33" i="1"/>
  <c r="G31" i="1"/>
  <c r="H30" i="1"/>
  <c r="G30" i="1"/>
  <c r="G25" i="1"/>
  <c r="H25" i="1"/>
  <c r="G26" i="1"/>
  <c r="H26" i="1"/>
  <c r="G27" i="1"/>
  <c r="G28" i="1"/>
  <c r="G24" i="1"/>
  <c r="G23" i="1"/>
  <c r="G21" i="1"/>
  <c r="G20" i="1"/>
  <c r="G19" i="1"/>
  <c r="G17" i="1"/>
  <c r="H9" i="1"/>
  <c r="H10" i="1"/>
  <c r="H14" i="1"/>
  <c r="G9" i="1"/>
  <c r="G10" i="1"/>
  <c r="G14" i="1"/>
  <c r="G15" i="1"/>
  <c r="H11" i="1"/>
  <c r="H15" i="1"/>
  <c r="D61" i="1"/>
  <c r="G61" i="1" s="1"/>
  <c r="D59" i="1"/>
  <c r="D57" i="1"/>
  <c r="D52" i="1"/>
  <c r="D47" i="1"/>
  <c r="D45" i="1"/>
  <c r="G45" i="1" s="1"/>
  <c r="D42" i="1"/>
  <c r="G42" i="1" s="1"/>
  <c r="D36" i="1"/>
  <c r="D34" i="1"/>
  <c r="D29" i="1"/>
  <c r="D22" i="1"/>
  <c r="D18" i="1"/>
  <c r="D16" i="1"/>
  <c r="D7" i="1"/>
  <c r="G16" i="1" l="1"/>
  <c r="G22" i="1"/>
  <c r="G34" i="1"/>
  <c r="G36" i="1"/>
  <c r="G52" i="1"/>
  <c r="G59" i="1"/>
  <c r="G18" i="1"/>
  <c r="G29" i="1"/>
  <c r="H34" i="1"/>
  <c r="G47" i="1"/>
  <c r="G57" i="1"/>
  <c r="H59" i="1"/>
  <c r="H52" i="1"/>
  <c r="H57" i="1"/>
  <c r="H16" i="1"/>
  <c r="H45" i="1"/>
  <c r="H61" i="1"/>
  <c r="H54" i="1"/>
  <c r="H42" i="1"/>
  <c r="H7" i="1"/>
  <c r="H18" i="1"/>
  <c r="H47" i="1"/>
  <c r="H36" i="1"/>
  <c r="H29" i="1"/>
  <c r="H22" i="1"/>
  <c r="H24" i="1"/>
  <c r="D64" i="1"/>
  <c r="G7" i="1"/>
  <c r="G64" i="1" l="1"/>
  <c r="H64" i="1"/>
</calcChain>
</file>

<file path=xl/sharedStrings.xml><?xml version="1.0" encoding="utf-8"?>
<sst xmlns="http://schemas.openxmlformats.org/spreadsheetml/2006/main" count="172" uniqueCount="85">
  <si>
    <t>Прочие межбюджетные трансферты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</si>
  <si>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</si>
  <si>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МЕЖБЮДЖЕТНЫЕ ТРАНСФЕРТЫ ОБЩЕГО ХАРАКТЕРА БЮДЖЕТАМ БЮДЖЕТНОЙ СИСТЕМЫ РОССИЙСКОЙ ФЕДЕРАЦИИ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</si>
  <si>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</si>
  <si>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</si>
  <si>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Другие вопросы в области средств массовой информации</t>
  </si>
  <si>
    <t>СРЕДСТВА МАССОВОЙ ИНФОРМАЦИИ</t>
  </si>
  <si>
    <t>Другие вопросы в области физической культуры и спорта</t>
  </si>
  <si>
    <t>Спорт высших достижений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</si>
  <si>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</si>
  <si>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</si>
  <si>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</si>
  <si>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</si>
  <si>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</si>
  <si>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</si>
  <si>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</si>
  <si>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</si>
  <si>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здравоохранения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</si>
  <si>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</si>
  <si>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</si>
  <si>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</si>
  <si>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</si>
  <si>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</si>
  <si>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</si>
  <si>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</si>
  <si>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</si>
  <si>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</si>
  <si>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</si>
  <si>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</si>
  <si>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</si>
  <si>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</si>
  <si>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</si>
  <si>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</si>
  <si>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</si>
  <si>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</si>
  <si>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</si>
  <si>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</si>
  <si>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</si>
  <si>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</si>
  <si>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</si>
  <si>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</si>
  <si>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</si>
  <si>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</si>
  <si>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</si>
  <si>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Органы юстиции</t>
  </si>
  <si>
    <t>НАЦИОНАЛЬНАЯ БЕЗОПАСНОСТЬ И ПРАВООХРАНИТЕЛЬНАЯ ДЕЯТЕЛЬНОСТЬ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</si>
  <si>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</si>
  <si>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</si>
  <si>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</si>
  <si>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</si>
  <si>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</si>
  <si>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</si>
  <si>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</si>
  <si>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</si>
  <si>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</si>
  <si>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</si>
  <si>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Наименование</t>
  </si>
  <si>
    <t>Код расхода по бюджетной классификации</t>
  </si>
  <si>
    <t>Рз</t>
  </si>
  <si>
    <t>Пр</t>
  </si>
  <si>
    <t>7=6/4</t>
  </si>
  <si>
    <t>8=6/5</t>
  </si>
  <si>
    <t>ВСЕГО</t>
  </si>
  <si>
    <t>х</t>
  </si>
  <si>
    <t>01</t>
  </si>
  <si>
    <t>02</t>
  </si>
  <si>
    <t>03</t>
  </si>
  <si>
    <t>04</t>
  </si>
  <si>
    <t>05</t>
  </si>
  <si>
    <t>06</t>
  </si>
  <si>
    <t>11</t>
  </si>
  <si>
    <t>13</t>
  </si>
  <si>
    <t>09</t>
  </si>
  <si>
    <t>10</t>
  </si>
  <si>
    <t>14</t>
  </si>
  <si>
    <t>08</t>
  </si>
  <si>
    <t>12</t>
  </si>
  <si>
    <t>07</t>
  </si>
  <si>
    <t>Обеспечение проведения выборов и референдумов</t>
  </si>
  <si>
    <t>Утверждено на 2025 год, рублей</t>
  </si>
  <si>
    <t>% исполнения от утвержденого плана 
на 2025 год</t>
  </si>
  <si>
    <t>Сведения об исполнении бюджета Кондинского района за 9 месяцев 2025 года по расходам в разрезе разделов и подразделов классификации расходов в сравнении с запланированными значениями</t>
  </si>
  <si>
    <t>Утверждено на 9 месяцев 2025 года, рублей</t>
  </si>
  <si>
    <t>Исполнено на 01.10.2025 года, рублей</t>
  </si>
  <si>
    <t>% исполнения от утвержденого плана 
на 9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</si>
</sst>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#,##0.00;[Red]\-#,##0.00;0.00"/>
    <numFmt numFmtId="166" formatCode="0.0%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1" fillId="0" borderId="0" xfId="0" applyNumberFormat="1" applyFont="1" applyFill="1" applyAlignment="1" applyProtection="1">
      <protection hidden="1"/>
    </xf>
    <xf numFmtId="0" fontId="1" fillId="0" borderId="0" xfId="0" applyFont="1"/>
    <xf numFmtId="0" fontId="1" fillId="0" borderId="0" xfId="0" applyNumberFormat="1" applyFont="1" applyFill="1" applyAlignment="1" applyProtection="1">
      <alignment horizontal="centerContinuous"/>
      <protection hidden="1"/>
    </xf>
    <xf numFmtId="0" fontId="5" fillId="0" borderId="3" xfId="1" applyNumberFormat="1" applyFont="1" applyFill="1" applyBorder="1" applyAlignment="1" applyProtection="1">
      <alignment horizontal="center" wrapText="1"/>
      <protection hidden="1"/>
    </xf>
    <xf numFmtId="0" fontId="5" fillId="0" borderId="3" xfId="1" applyFont="1" applyFill="1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/>
      <protection hidden="1"/>
    </xf>
    <xf numFmtId="164" fontId="2" fillId="0" borderId="3" xfId="0" applyNumberFormat="1" applyFont="1" applyFill="1" applyBorder="1" applyAlignment="1" applyProtection="1">
      <alignment vertical="top" wrapText="1"/>
      <protection hidden="1"/>
    </xf>
    <xf numFmtId="164" fontId="1" fillId="0" borderId="3" xfId="0" applyNumberFormat="1" applyFont="1" applyFill="1" applyBorder="1" applyAlignment="1" applyProtection="1">
      <alignment vertical="top" wrapText="1"/>
      <protection hidden="1"/>
    </xf>
    <xf numFmtId="0" fontId="1" fillId="0" borderId="0" xfId="0" applyFont="1" applyAlignment="1">
      <alignment vertical="top" wrapText="1"/>
    </xf>
    <xf numFmtId="0" fontId="2" fillId="0" borderId="3" xfId="0" applyNumberFormat="1" applyFont="1" applyFill="1" applyBorder="1" applyAlignment="1" applyProtection="1">
      <alignment horizontal="center" vertical="center"/>
      <protection hidden="1"/>
    </xf>
    <xf numFmtId="0" fontId="2" fillId="0" borderId="3" xfId="0" applyNumberFormat="1" applyFont="1" applyFill="1" applyBorder="1" applyAlignment="1" applyProtection="1">
      <alignment vertical="top" wrapText="1"/>
      <protection hidden="1"/>
    </xf>
    <xf numFmtId="4" fontId="2" fillId="0" borderId="3" xfId="0" applyNumberFormat="1" applyFont="1" applyFill="1" applyBorder="1" applyAlignment="1" applyProtection="1">
      <alignment horizontal="center" vertical="center"/>
      <protection hidden="1"/>
    </xf>
    <xf numFmtId="4" fontId="1" fillId="0" borderId="3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1" fillId="0" borderId="0" xfId="0" applyFont="1" applyFill="1" applyProtection="1">
      <protection hidden="1"/>
    </xf>
    <xf numFmtId="0" fontId="1" fillId="0" borderId="0" xfId="0" applyFont="1" applyFill="1"/>
    <xf numFmtId="0" fontId="2" fillId="0" borderId="0" xfId="0" applyFont="1" applyFill="1"/>
    <xf numFmtId="0" fontId="1" fillId="0" borderId="3" xfId="0" applyNumberFormat="1" applyFont="1" applyFill="1" applyBorder="1" applyAlignment="1" applyProtection="1">
      <alignment horizontal="center"/>
      <protection hidden="1"/>
    </xf>
    <xf numFmtId="0" fontId="2" fillId="0" borderId="3" xfId="0" applyNumberFormat="1" applyFont="1" applyFill="1" applyBorder="1" applyAlignment="1" applyProtection="1">
      <alignment horizontal="center" vertical="center"/>
      <protection hidden="1"/>
    </xf>
    <xf numFmtId="49" fontId="2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2" fillId="0" borderId="3" xfId="0" applyNumberFormat="1" applyFont="1" applyFill="1" applyBorder="1" applyAlignment="1" applyProtection="1">
      <alignment horizontal="center" vertical="center"/>
      <protection hidden="1"/>
    </xf>
    <xf numFmtId="49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3" xfId="0" applyNumberFormat="1" applyFont="1" applyFill="1" applyBorder="1" applyAlignment="1" applyProtection="1">
      <alignment horizontal="center" vertical="center"/>
      <protection hidden="1"/>
    </xf>
    <xf numFmtId="0" fontId="2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2" xfId="0" applyNumberFormat="1" applyFont="1" applyFill="1" applyBorder="1" applyAlignment="1" applyProtection="1">
      <alignment horizontal="center" vertical="center"/>
      <protection hidden="1"/>
    </xf>
    <xf numFmtId="49" fontId="2" fillId="0" borderId="2" xfId="0" applyNumberFormat="1" applyFont="1" applyFill="1" applyBorder="1" applyAlignment="1" applyProtection="1">
      <alignment horizontal="center" vertical="center"/>
      <protection hidden="1"/>
    </xf>
    <xf numFmtId="4" fontId="1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Fill="1" applyProtection="1">
      <protection hidden="1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/>
    <xf numFmtId="4" fontId="1" fillId="0" borderId="3" xfId="1" applyNumberFormat="1" applyFont="1" applyFill="1" applyBorder="1" applyAlignment="1" applyProtection="1">
      <alignment horizontal="center" vertical="center"/>
      <protection hidden="1"/>
    </xf>
    <xf numFmtId="165" fontId="1" fillId="0" borderId="3" xfId="1" applyNumberFormat="1" applyFont="1" applyFill="1" applyBorder="1" applyAlignment="1" applyProtection="1">
      <alignment horizontal="center" vertical="center"/>
      <protection hidden="1"/>
    </xf>
    <xf numFmtId="3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165" fontId="1" fillId="0" borderId="2" xfId="1" applyNumberFormat="1" applyFont="1" applyFill="1" applyBorder="1" applyAlignment="1" applyProtection="1">
      <alignment horizontal="center"/>
      <protection hidden="1"/>
    </xf>
    <xf numFmtId="4" fontId="2" fillId="2" borderId="3" xfId="0" applyNumberFormat="1" applyFont="1" applyFill="1" applyBorder="1" applyAlignment="1" applyProtection="1">
      <alignment horizontal="center" vertical="center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Alignment="1" applyProtection="1">
      <alignment horizontal="center" vertical="top" wrapText="1"/>
      <protection hidden="1"/>
    </xf>
    <xf numFmtId="0" fontId="2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0" applyNumberFormat="1" applyFont="1" applyFill="1" applyBorder="1" applyAlignment="1" applyProtection="1">
      <alignment horizontal="center" vertical="center"/>
      <protection hidden="1"/>
    </xf>
    <xf numFmtId="0" fontId="2" fillId="0" borderId="5" xfId="0" applyNumberFormat="1" applyFont="1" applyFill="1" applyBorder="1" applyAlignment="1" applyProtection="1">
      <alignment horizontal="center" vertical="center"/>
      <protection hidden="1"/>
    </xf>
    <xf numFmtId="4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4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3" xfId="0" applyNumberFormat="1" applyFont="1" applyFill="1" applyBorder="1" applyAlignment="1">
      <alignment horizontal="center" vertical="center"/>
    </xf>
    <xf numFmtId="166" fontId="1" fillId="0" borderId="3" xfId="0" applyNumberFormat="1" applyFont="1" applyFill="1" applyBorder="1" applyAlignment="1">
      <alignment horizontal="center" vertical="center"/>
    </xf>
    <xf numFmtId="166" fontId="2" fillId="0" borderId="3" xfId="0" applyNumberFormat="1" applyFont="1" applyFill="1" applyBorder="1" applyAlignment="1" applyProtection="1">
      <alignment horizontal="center" vertical="center"/>
      <protection hidden="1"/>
    </xf>
    <xf numFmtId="166" fontId="1" fillId="0" borderId="3" xfId="0" applyNumberFormat="1" applyFont="1" applyFill="1" applyBorder="1" applyAlignment="1" applyProtection="1">
      <alignment horizontal="center" vertic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showGridLines="0" tabSelected="1" zoomScale="60" zoomScaleNormal="60" zoomScaleSheetLayoutView="90" workbookViewId="0">
      <selection activeCell="G7" sqref="G7:G64"/>
    </sheetView>
  </sheetViews>
  <sheetFormatPr defaultColWidth="9.140625" defaultRowHeight="15.75" x14ac:dyDescent="0.25"/>
  <cols>
    <col min="1" max="1" width="66.7109375" style="2" customWidth="1"/>
    <col min="2" max="2" width="14" style="2" customWidth="1"/>
    <col min="3" max="3" width="11" style="2" customWidth="1"/>
    <col min="4" max="4" width="24" style="2" customWidth="1"/>
    <col min="5" max="5" width="24" style="32" customWidth="1"/>
    <col min="6" max="8" width="24" style="2" customWidth="1"/>
    <col min="9" max="11" width="11.42578125" style="2" customWidth="1"/>
    <col min="12" max="211" width="9.140625" style="2" customWidth="1"/>
    <col min="212" max="16384" width="9.140625" style="2"/>
  </cols>
  <sheetData>
    <row r="1" spans="1:8" s="18" customFormat="1" ht="40.5" customHeight="1" x14ac:dyDescent="0.25">
      <c r="A1" s="3"/>
      <c r="B1" s="3"/>
      <c r="C1" s="3"/>
      <c r="D1" s="1"/>
      <c r="E1" s="30"/>
      <c r="F1" s="17"/>
      <c r="G1" s="17"/>
    </row>
    <row r="2" spans="1:8" s="18" customFormat="1" ht="40.5" customHeight="1" x14ac:dyDescent="0.25">
      <c r="A2" s="40" t="s">
        <v>81</v>
      </c>
      <c r="B2" s="40"/>
      <c r="C2" s="40"/>
      <c r="D2" s="40"/>
      <c r="E2" s="40"/>
      <c r="F2" s="40"/>
      <c r="G2" s="40"/>
      <c r="H2" s="40"/>
    </row>
    <row r="3" spans="1:8" s="18" customFormat="1" x14ac:dyDescent="0.25">
      <c r="A3" s="17"/>
      <c r="B3" s="17"/>
      <c r="C3" s="17"/>
      <c r="D3" s="1"/>
      <c r="E3" s="30"/>
      <c r="F3" s="17"/>
      <c r="G3" s="17"/>
    </row>
    <row r="4" spans="1:8" s="18" customFormat="1" ht="93.75" customHeight="1" x14ac:dyDescent="0.25">
      <c r="A4" s="43" t="s">
        <v>56</v>
      </c>
      <c r="B4" s="41" t="s">
        <v>57</v>
      </c>
      <c r="C4" s="42"/>
      <c r="D4" s="38" t="s">
        <v>79</v>
      </c>
      <c r="E4" s="45" t="s">
        <v>82</v>
      </c>
      <c r="F4" s="38" t="s">
        <v>83</v>
      </c>
      <c r="G4" s="38" t="s">
        <v>80</v>
      </c>
      <c r="H4" s="38" t="s">
        <v>84</v>
      </c>
    </row>
    <row r="5" spans="1:8" s="18" customFormat="1" ht="18.75" customHeight="1" x14ac:dyDescent="0.25">
      <c r="A5" s="44"/>
      <c r="B5" s="10" t="s">
        <v>58</v>
      </c>
      <c r="C5" s="10" t="s">
        <v>59</v>
      </c>
      <c r="D5" s="39"/>
      <c r="E5" s="46"/>
      <c r="F5" s="39"/>
      <c r="G5" s="39"/>
      <c r="H5" s="39"/>
    </row>
    <row r="6" spans="1:8" s="18" customFormat="1" ht="16.5" x14ac:dyDescent="0.25">
      <c r="A6" s="6">
        <v>1</v>
      </c>
      <c r="B6" s="20">
        <v>2</v>
      </c>
      <c r="C6" s="20">
        <v>3</v>
      </c>
      <c r="D6" s="4">
        <v>4</v>
      </c>
      <c r="E6" s="35">
        <v>5</v>
      </c>
      <c r="F6" s="4">
        <v>6</v>
      </c>
      <c r="G6" s="4" t="s">
        <v>60</v>
      </c>
      <c r="H6" s="5" t="s">
        <v>61</v>
      </c>
    </row>
    <row r="7" spans="1:8" s="18" customFormat="1" x14ac:dyDescent="0.25">
      <c r="A7" s="7" t="s">
        <v>55</v>
      </c>
      <c r="B7" s="22" t="s">
        <v>64</v>
      </c>
      <c r="C7" s="23"/>
      <c r="D7" s="12">
        <f>SUM(D8:D15)</f>
        <v>544941300.45000005</v>
      </c>
      <c r="E7" s="12">
        <f>SUM(E8:E15)</f>
        <v>582636344.73000002</v>
      </c>
      <c r="F7" s="12">
        <f>SUM(F8:F15)</f>
        <v>372211088.70999998</v>
      </c>
      <c r="G7" s="49">
        <f>F7/D7</f>
        <v>0.68302969219370335</v>
      </c>
      <c r="H7" s="47">
        <f>F7/E7</f>
        <v>0.63883946148688442</v>
      </c>
    </row>
    <row r="8" spans="1:8" s="18" customFormat="1" ht="31.5" x14ac:dyDescent="0.25">
      <c r="A8" s="8" t="s">
        <v>54</v>
      </c>
      <c r="B8" s="24" t="s">
        <v>64</v>
      </c>
      <c r="C8" s="25" t="s">
        <v>65</v>
      </c>
      <c r="D8" s="13">
        <v>5726800</v>
      </c>
      <c r="E8" s="33">
        <v>5878233</v>
      </c>
      <c r="F8" s="36">
        <v>4778014.7699999996</v>
      </c>
      <c r="G8" s="50">
        <f>F8/D8</f>
        <v>0.83432541209750644</v>
      </c>
      <c r="H8" s="48">
        <f>F8/E8</f>
        <v>0.81283181017152595</v>
      </c>
    </row>
    <row r="9" spans="1:8" s="18" customFormat="1" ht="47.25" x14ac:dyDescent="0.25">
      <c r="A9" s="8" t="s">
        <v>53</v>
      </c>
      <c r="B9" s="24" t="s">
        <v>64</v>
      </c>
      <c r="C9" s="25" t="s">
        <v>66</v>
      </c>
      <c r="D9" s="13">
        <v>4266400</v>
      </c>
      <c r="E9" s="33">
        <v>4546400</v>
      </c>
      <c r="F9" s="36">
        <v>3079457.38</v>
      </c>
      <c r="G9" s="50">
        <f t="shared" ref="G9:G15" si="0">F9/D9</f>
        <v>0.72179293549596846</v>
      </c>
      <c r="H9" s="48">
        <f t="shared" ref="H9:H15" si="1">F9/E9</f>
        <v>0.67733973693471761</v>
      </c>
    </row>
    <row r="10" spans="1:8" s="18" customFormat="1" ht="47.25" x14ac:dyDescent="0.25">
      <c r="A10" s="8" t="s">
        <v>52</v>
      </c>
      <c r="B10" s="24" t="s">
        <v>64</v>
      </c>
      <c r="C10" s="25" t="s">
        <v>67</v>
      </c>
      <c r="D10" s="13">
        <v>174909578</v>
      </c>
      <c r="E10" s="33">
        <v>190663626.40000001</v>
      </c>
      <c r="F10" s="36">
        <v>125245232.63</v>
      </c>
      <c r="G10" s="50">
        <f t="shared" si="0"/>
        <v>0.71605702822060435</v>
      </c>
      <c r="H10" s="48">
        <f t="shared" si="1"/>
        <v>0.65689106514340379</v>
      </c>
    </row>
    <row r="11" spans="1:8" s="18" customFormat="1" x14ac:dyDescent="0.25">
      <c r="A11" s="8" t="s">
        <v>51</v>
      </c>
      <c r="B11" s="24" t="s">
        <v>64</v>
      </c>
      <c r="C11" s="25" t="s">
        <v>68</v>
      </c>
      <c r="D11" s="13">
        <v>20700</v>
      </c>
      <c r="E11" s="33">
        <v>20700</v>
      </c>
      <c r="F11" s="36">
        <v>20700</v>
      </c>
      <c r="G11" s="50">
        <f t="shared" si="0"/>
        <v>1</v>
      </c>
      <c r="H11" s="48">
        <f t="shared" si="1"/>
        <v>1</v>
      </c>
    </row>
    <row r="12" spans="1:8" s="18" customFormat="1" ht="35.25" customHeight="1" x14ac:dyDescent="0.25">
      <c r="A12" s="8" t="s">
        <v>50</v>
      </c>
      <c r="B12" s="24" t="s">
        <v>64</v>
      </c>
      <c r="C12" s="25" t="s">
        <v>69</v>
      </c>
      <c r="D12" s="13">
        <v>53760598.509999998</v>
      </c>
      <c r="E12" s="33">
        <v>53033020.450000003</v>
      </c>
      <c r="F12" s="36">
        <v>34363050.039999999</v>
      </c>
      <c r="G12" s="50">
        <f t="shared" si="0"/>
        <v>0.63918652307429458</v>
      </c>
      <c r="H12" s="48">
        <f t="shared" si="1"/>
        <v>0.64795574056351901</v>
      </c>
    </row>
    <row r="13" spans="1:8" s="18" customFormat="1" ht="19.5" customHeight="1" x14ac:dyDescent="0.25">
      <c r="A13" s="8" t="s">
        <v>78</v>
      </c>
      <c r="B13" s="24" t="s">
        <v>64</v>
      </c>
      <c r="C13" s="25" t="s">
        <v>77</v>
      </c>
      <c r="D13" s="13">
        <v>0</v>
      </c>
      <c r="E13" s="33">
        <v>0</v>
      </c>
      <c r="F13" s="36">
        <v>0</v>
      </c>
      <c r="G13" s="50">
        <v>0</v>
      </c>
      <c r="H13" s="48">
        <v>0</v>
      </c>
    </row>
    <row r="14" spans="1:8" s="18" customFormat="1" x14ac:dyDescent="0.25">
      <c r="A14" s="8" t="s">
        <v>49</v>
      </c>
      <c r="B14" s="24" t="s">
        <v>64</v>
      </c>
      <c r="C14" s="25" t="s">
        <v>70</v>
      </c>
      <c r="D14" s="13">
        <v>1000000</v>
      </c>
      <c r="E14" s="33">
        <v>1000000</v>
      </c>
      <c r="F14" s="36">
        <v>0</v>
      </c>
      <c r="G14" s="50">
        <f t="shared" si="0"/>
        <v>0</v>
      </c>
      <c r="H14" s="48">
        <f t="shared" si="1"/>
        <v>0</v>
      </c>
    </row>
    <row r="15" spans="1:8" s="18" customFormat="1" x14ac:dyDescent="0.25">
      <c r="A15" s="8" t="s">
        <v>48</v>
      </c>
      <c r="B15" s="24" t="s">
        <v>64</v>
      </c>
      <c r="C15" s="25" t="s">
        <v>71</v>
      </c>
      <c r="D15" s="13">
        <v>305257223.94</v>
      </c>
      <c r="E15" s="33">
        <v>327494364.88</v>
      </c>
      <c r="F15" s="36">
        <v>204724633.88999999</v>
      </c>
      <c r="G15" s="50">
        <f t="shared" si="0"/>
        <v>0.67066269963275216</v>
      </c>
      <c r="H15" s="48">
        <f t="shared" si="1"/>
        <v>0.62512414210551348</v>
      </c>
    </row>
    <row r="16" spans="1:8" s="18" customFormat="1" x14ac:dyDescent="0.25">
      <c r="A16" s="7" t="s">
        <v>47</v>
      </c>
      <c r="B16" s="22" t="s">
        <v>65</v>
      </c>
      <c r="C16" s="23"/>
      <c r="D16" s="12">
        <f>D17</f>
        <v>5653400</v>
      </c>
      <c r="E16" s="12">
        <f>E17</f>
        <v>5693500</v>
      </c>
      <c r="F16" s="12">
        <f>F17</f>
        <v>4240050</v>
      </c>
      <c r="G16" s="49">
        <f>F16/D16</f>
        <v>0.75</v>
      </c>
      <c r="H16" s="47">
        <f>F16/E16</f>
        <v>0.74471766049003252</v>
      </c>
    </row>
    <row r="17" spans="1:8" s="18" customFormat="1" x14ac:dyDescent="0.25">
      <c r="A17" s="8" t="s">
        <v>46</v>
      </c>
      <c r="B17" s="24" t="s">
        <v>65</v>
      </c>
      <c r="C17" s="25" t="s">
        <v>66</v>
      </c>
      <c r="D17" s="13">
        <v>5653400</v>
      </c>
      <c r="E17" s="33">
        <v>5693500</v>
      </c>
      <c r="F17" s="36">
        <v>4240050</v>
      </c>
      <c r="G17" s="50">
        <f>F17/D17</f>
        <v>0.75</v>
      </c>
      <c r="H17" s="48">
        <f>F17/E17</f>
        <v>0.74471766049003252</v>
      </c>
    </row>
    <row r="18" spans="1:8" s="18" customFormat="1" ht="31.5" x14ac:dyDescent="0.25">
      <c r="A18" s="7" t="s">
        <v>45</v>
      </c>
      <c r="B18" s="22" t="s">
        <v>66</v>
      </c>
      <c r="C18" s="23"/>
      <c r="D18" s="12">
        <f>SUM(D19:D21)</f>
        <v>8016387.5</v>
      </c>
      <c r="E18" s="12">
        <f>SUM(E19:E21)</f>
        <v>8272029.7999999998</v>
      </c>
      <c r="F18" s="12">
        <f>SUM(F19:F21)</f>
        <v>5772807.8300000001</v>
      </c>
      <c r="G18" s="49">
        <f>F18/D18</f>
        <v>0.72012584596241136</v>
      </c>
      <c r="H18" s="47">
        <f>F18/E18</f>
        <v>0.69787077290267985</v>
      </c>
    </row>
    <row r="19" spans="1:8" s="18" customFormat="1" x14ac:dyDescent="0.25">
      <c r="A19" s="8" t="s">
        <v>44</v>
      </c>
      <c r="B19" s="24" t="s">
        <v>66</v>
      </c>
      <c r="C19" s="25" t="s">
        <v>67</v>
      </c>
      <c r="D19" s="13">
        <v>7631400</v>
      </c>
      <c r="E19" s="34">
        <v>7699900</v>
      </c>
      <c r="F19" s="36">
        <v>5535671.29</v>
      </c>
      <c r="G19" s="50">
        <f>F19/D19</f>
        <v>0.72538083313677704</v>
      </c>
      <c r="H19" s="48">
        <f>F19/E19</f>
        <v>0.71892768607384516</v>
      </c>
    </row>
    <row r="20" spans="1:8" s="18" customFormat="1" ht="31.5" x14ac:dyDescent="0.25">
      <c r="A20" s="8" t="s">
        <v>43</v>
      </c>
      <c r="B20" s="24" t="s">
        <v>66</v>
      </c>
      <c r="C20" s="25" t="s">
        <v>73</v>
      </c>
      <c r="D20" s="13">
        <v>57500</v>
      </c>
      <c r="E20" s="34">
        <v>239642.3</v>
      </c>
      <c r="F20" s="36">
        <v>55422.239999999998</v>
      </c>
      <c r="G20" s="50">
        <f t="shared" ref="G20:G21" si="2">F20/D20</f>
        <v>0.96386504347826085</v>
      </c>
      <c r="H20" s="48">
        <v>0</v>
      </c>
    </row>
    <row r="21" spans="1:8" s="18" customFormat="1" ht="31.5" x14ac:dyDescent="0.25">
      <c r="A21" s="8" t="s">
        <v>42</v>
      </c>
      <c r="B21" s="24" t="s">
        <v>66</v>
      </c>
      <c r="C21" s="25" t="s">
        <v>74</v>
      </c>
      <c r="D21" s="13">
        <v>327487.5</v>
      </c>
      <c r="E21" s="34">
        <v>332487.5</v>
      </c>
      <c r="F21" s="36">
        <v>181714.3</v>
      </c>
      <c r="G21" s="50">
        <f t="shared" si="2"/>
        <v>0.55487400282453525</v>
      </c>
      <c r="H21" s="48">
        <f t="shared" ref="H21" si="3">F21/E21</f>
        <v>0.54652971916237447</v>
      </c>
    </row>
    <row r="22" spans="1:8" s="18" customFormat="1" x14ac:dyDescent="0.25">
      <c r="A22" s="7" t="s">
        <v>41</v>
      </c>
      <c r="B22" s="22" t="s">
        <v>67</v>
      </c>
      <c r="C22" s="23"/>
      <c r="D22" s="12">
        <f>SUM(D23:D28)</f>
        <v>449182049.51999998</v>
      </c>
      <c r="E22" s="12">
        <f>SUM(E23:E28)</f>
        <v>556796116.91999996</v>
      </c>
      <c r="F22" s="12">
        <f>SUM(F23:F28)</f>
        <v>422298048.26999998</v>
      </c>
      <c r="G22" s="49">
        <f>F22/D22</f>
        <v>0.94014898574257699</v>
      </c>
      <c r="H22" s="47">
        <f>F22/E22</f>
        <v>0.75844287601358296</v>
      </c>
    </row>
    <row r="23" spans="1:8" s="18" customFormat="1" x14ac:dyDescent="0.25">
      <c r="A23" s="8" t="s">
        <v>40</v>
      </c>
      <c r="B23" s="24" t="s">
        <v>67</v>
      </c>
      <c r="C23" s="25" t="s">
        <v>64</v>
      </c>
      <c r="D23" s="13">
        <v>23625020</v>
      </c>
      <c r="E23" s="34">
        <v>34440340.840000004</v>
      </c>
      <c r="F23" s="36">
        <v>26988385.27</v>
      </c>
      <c r="G23" s="50">
        <f>F23/D23</f>
        <v>1.1423645469929762</v>
      </c>
      <c r="H23" s="48">
        <f>F23/E23</f>
        <v>0.78362712481215957</v>
      </c>
    </row>
    <row r="24" spans="1:8" s="18" customFormat="1" x14ac:dyDescent="0.25">
      <c r="A24" s="8" t="s">
        <v>39</v>
      </c>
      <c r="B24" s="24" t="s">
        <v>67</v>
      </c>
      <c r="C24" s="25" t="s">
        <v>68</v>
      </c>
      <c r="D24" s="13">
        <v>33722600</v>
      </c>
      <c r="E24" s="34">
        <v>36563444.100000001</v>
      </c>
      <c r="F24" s="36">
        <v>1507803.57</v>
      </c>
      <c r="G24" s="50">
        <f t="shared" ref="G24" si="4">F24/D24</f>
        <v>4.4711960821526217E-2</v>
      </c>
      <c r="H24" s="48">
        <f t="shared" ref="H24" si="5">F24/E24</f>
        <v>4.1238007171211753E-2</v>
      </c>
    </row>
    <row r="25" spans="1:8" s="18" customFormat="1" x14ac:dyDescent="0.25">
      <c r="A25" s="8" t="s">
        <v>38</v>
      </c>
      <c r="B25" s="24" t="s">
        <v>67</v>
      </c>
      <c r="C25" s="25" t="s">
        <v>75</v>
      </c>
      <c r="D25" s="13">
        <v>54826050</v>
      </c>
      <c r="E25" s="34">
        <v>68437916.780000001</v>
      </c>
      <c r="F25" s="36">
        <v>53425209.25</v>
      </c>
      <c r="G25" s="50">
        <f t="shared" ref="G25:G28" si="6">F25/D25</f>
        <v>0.97444935847101877</v>
      </c>
      <c r="H25" s="48">
        <f t="shared" ref="H25:H28" si="7">F25/E25</f>
        <v>0.78063757290772406</v>
      </c>
    </row>
    <row r="26" spans="1:8" s="18" customFormat="1" x14ac:dyDescent="0.25">
      <c r="A26" s="8" t="s">
        <v>37</v>
      </c>
      <c r="B26" s="24" t="s">
        <v>67</v>
      </c>
      <c r="C26" s="25" t="s">
        <v>72</v>
      </c>
      <c r="D26" s="13">
        <v>288264238.70999998</v>
      </c>
      <c r="E26" s="34">
        <v>363470508.05000001</v>
      </c>
      <c r="F26" s="36">
        <v>306747843.70999998</v>
      </c>
      <c r="G26" s="50">
        <f t="shared" si="6"/>
        <v>1.0641203538902893</v>
      </c>
      <c r="H26" s="48">
        <f t="shared" si="7"/>
        <v>0.84394149433384813</v>
      </c>
    </row>
    <row r="27" spans="1:8" s="18" customFormat="1" x14ac:dyDescent="0.25">
      <c r="A27" s="8" t="s">
        <v>36</v>
      </c>
      <c r="B27" s="24" t="s">
        <v>67</v>
      </c>
      <c r="C27" s="25" t="s">
        <v>73</v>
      </c>
      <c r="D27" s="13">
        <v>10563440</v>
      </c>
      <c r="E27" s="34">
        <v>11314212</v>
      </c>
      <c r="F27" s="36">
        <v>7609393.7300000004</v>
      </c>
      <c r="G27" s="50">
        <f t="shared" si="6"/>
        <v>0.72035186738410972</v>
      </c>
      <c r="H27" s="48">
        <f t="shared" si="7"/>
        <v>0.67255180740824028</v>
      </c>
    </row>
    <row r="28" spans="1:8" s="18" customFormat="1" x14ac:dyDescent="0.25">
      <c r="A28" s="8" t="s">
        <v>35</v>
      </c>
      <c r="B28" s="24" t="s">
        <v>67</v>
      </c>
      <c r="C28" s="25" t="s">
        <v>76</v>
      </c>
      <c r="D28" s="13">
        <v>38180700.810000002</v>
      </c>
      <c r="E28" s="34">
        <v>42569695.149999999</v>
      </c>
      <c r="F28" s="36">
        <v>26019412.739999998</v>
      </c>
      <c r="G28" s="50">
        <f t="shared" si="6"/>
        <v>0.68148075305064038</v>
      </c>
      <c r="H28" s="48">
        <f t="shared" si="7"/>
        <v>0.61121914658578425</v>
      </c>
    </row>
    <row r="29" spans="1:8" s="18" customFormat="1" x14ac:dyDescent="0.25">
      <c r="A29" s="7" t="s">
        <v>34</v>
      </c>
      <c r="B29" s="22" t="s">
        <v>68</v>
      </c>
      <c r="C29" s="23"/>
      <c r="D29" s="12">
        <f>SUM(D30:D33)</f>
        <v>926713202.33000004</v>
      </c>
      <c r="E29" s="12">
        <f>SUM(E30:E33)</f>
        <v>1441683628.0899999</v>
      </c>
      <c r="F29" s="12">
        <f>SUM(F30:F33)</f>
        <v>926350965.56999993</v>
      </c>
      <c r="G29" s="49">
        <f>F29/D29</f>
        <v>0.9996091166510962</v>
      </c>
      <c r="H29" s="47">
        <f>F29/E29</f>
        <v>0.64254802338101513</v>
      </c>
    </row>
    <row r="30" spans="1:8" s="18" customFormat="1" x14ac:dyDescent="0.25">
      <c r="A30" s="8" t="s">
        <v>33</v>
      </c>
      <c r="B30" s="24" t="s">
        <v>68</v>
      </c>
      <c r="C30" s="27" t="s">
        <v>64</v>
      </c>
      <c r="D30" s="13">
        <v>476402897.94</v>
      </c>
      <c r="E30" s="34">
        <v>529126234.79000002</v>
      </c>
      <c r="F30" s="36">
        <v>380147200.39999998</v>
      </c>
      <c r="G30" s="50">
        <f>F30/D30</f>
        <v>0.79795316536440797</v>
      </c>
      <c r="H30" s="48">
        <f>F30/E30</f>
        <v>0.718443304083898</v>
      </c>
    </row>
    <row r="31" spans="1:8" s="18" customFormat="1" x14ac:dyDescent="0.25">
      <c r="A31" s="8" t="s">
        <v>32</v>
      </c>
      <c r="B31" s="24" t="s">
        <v>68</v>
      </c>
      <c r="C31" s="27" t="s">
        <v>65</v>
      </c>
      <c r="D31" s="13">
        <v>388910888.91000003</v>
      </c>
      <c r="E31" s="34">
        <v>804421313.79999995</v>
      </c>
      <c r="F31" s="36">
        <v>488670385.91000003</v>
      </c>
      <c r="G31" s="50">
        <f t="shared" ref="G31" si="8">F31/D31</f>
        <v>1.2565099097111829</v>
      </c>
      <c r="H31" s="48">
        <f t="shared" ref="H31" si="9">F31/E31</f>
        <v>0.60748065413828178</v>
      </c>
    </row>
    <row r="32" spans="1:8" s="18" customFormat="1" x14ac:dyDescent="0.25">
      <c r="A32" s="8" t="s">
        <v>31</v>
      </c>
      <c r="B32" s="24" t="s">
        <v>68</v>
      </c>
      <c r="C32" s="27" t="s">
        <v>66</v>
      </c>
      <c r="D32" s="13">
        <v>42111215.479999997</v>
      </c>
      <c r="E32" s="34">
        <v>91295759.5</v>
      </c>
      <c r="F32" s="36">
        <v>47875269.219999999</v>
      </c>
      <c r="G32" s="50">
        <f t="shared" ref="G32:G33" si="10">F32/D32</f>
        <v>1.136876926355582</v>
      </c>
      <c r="H32" s="48">
        <f t="shared" ref="H32:H33" si="11">F32/E32</f>
        <v>0.52439751289872338</v>
      </c>
    </row>
    <row r="33" spans="1:8" s="18" customFormat="1" x14ac:dyDescent="0.25">
      <c r="A33" s="8" t="s">
        <v>30</v>
      </c>
      <c r="B33" s="24" t="s">
        <v>68</v>
      </c>
      <c r="C33" s="27" t="s">
        <v>68</v>
      </c>
      <c r="D33" s="13">
        <v>19288200</v>
      </c>
      <c r="E33" s="34">
        <v>16840320</v>
      </c>
      <c r="F33" s="36">
        <v>9658110.0399999991</v>
      </c>
      <c r="G33" s="50">
        <f t="shared" si="10"/>
        <v>0.50072635289970024</v>
      </c>
      <c r="H33" s="48">
        <f t="shared" si="11"/>
        <v>0.5735110757990346</v>
      </c>
    </row>
    <row r="34" spans="1:8" s="18" customFormat="1" x14ac:dyDescent="0.25">
      <c r="A34" s="7" t="s">
        <v>29</v>
      </c>
      <c r="B34" s="22" t="s">
        <v>69</v>
      </c>
      <c r="C34" s="28"/>
      <c r="D34" s="12">
        <f>D35</f>
        <v>55544997.590000004</v>
      </c>
      <c r="E34" s="12">
        <f>E35</f>
        <v>58116425.140000001</v>
      </c>
      <c r="F34" s="12">
        <f>F35</f>
        <v>1337183.79</v>
      </c>
      <c r="G34" s="49">
        <f>F34/D34</f>
        <v>2.4073883302152467E-2</v>
      </c>
      <c r="H34" s="47">
        <f>F34/E34</f>
        <v>2.3008706863486203E-2</v>
      </c>
    </row>
    <row r="35" spans="1:8" s="18" customFormat="1" x14ac:dyDescent="0.25">
      <c r="A35" s="8" t="s">
        <v>28</v>
      </c>
      <c r="B35" s="24" t="s">
        <v>69</v>
      </c>
      <c r="C35" s="27" t="s">
        <v>68</v>
      </c>
      <c r="D35" s="13">
        <v>55544997.590000004</v>
      </c>
      <c r="E35" s="34">
        <v>58116425.140000001</v>
      </c>
      <c r="F35" s="36">
        <v>1337183.79</v>
      </c>
      <c r="G35" s="50">
        <f>F35/D35</f>
        <v>2.4073883302152467E-2</v>
      </c>
      <c r="H35" s="48">
        <f>F35/E35</f>
        <v>2.3008706863486203E-2</v>
      </c>
    </row>
    <row r="36" spans="1:8" s="18" customFormat="1" x14ac:dyDescent="0.25">
      <c r="A36" s="7" t="s">
        <v>27</v>
      </c>
      <c r="B36" s="22" t="s">
        <v>77</v>
      </c>
      <c r="C36" s="28"/>
      <c r="D36" s="12">
        <f>SUM(D37:D41)</f>
        <v>2942271358.0700006</v>
      </c>
      <c r="E36" s="12">
        <f>SUM(E37:E41)</f>
        <v>2978792557.6399994</v>
      </c>
      <c r="F36" s="12">
        <f>SUM(F37:F41)</f>
        <v>2003342564.0900002</v>
      </c>
      <c r="G36" s="49">
        <f>F36/D36</f>
        <v>0.68088300509579913</v>
      </c>
      <c r="H36" s="47">
        <f>F36/E36</f>
        <v>0.67253510451804788</v>
      </c>
    </row>
    <row r="37" spans="1:8" s="18" customFormat="1" x14ac:dyDescent="0.25">
      <c r="A37" s="8" t="s">
        <v>26</v>
      </c>
      <c r="B37" s="24" t="s">
        <v>77</v>
      </c>
      <c r="C37" s="27" t="s">
        <v>64</v>
      </c>
      <c r="D37" s="29">
        <v>489444399.86000001</v>
      </c>
      <c r="E37" s="34">
        <v>429003398.44999999</v>
      </c>
      <c r="F37" s="36">
        <v>283362467.44999999</v>
      </c>
      <c r="G37" s="50">
        <f>F37/D37</f>
        <v>0.57894720530269139</v>
      </c>
      <c r="H37" s="48">
        <f>F37/E37</f>
        <v>0.66051333969333503</v>
      </c>
    </row>
    <row r="38" spans="1:8" s="18" customFormat="1" x14ac:dyDescent="0.25">
      <c r="A38" s="8" t="s">
        <v>25</v>
      </c>
      <c r="B38" s="24" t="s">
        <v>77</v>
      </c>
      <c r="C38" s="27" t="s">
        <v>65</v>
      </c>
      <c r="D38" s="29">
        <v>2020208452.4000001</v>
      </c>
      <c r="E38" s="34">
        <v>2103512219.8499999</v>
      </c>
      <c r="F38" s="36">
        <v>1419535142.6800001</v>
      </c>
      <c r="G38" s="50">
        <f t="shared" ref="G38:G41" si="12">F38/D38</f>
        <v>0.70266765837634115</v>
      </c>
      <c r="H38" s="48">
        <f t="shared" ref="H38:H41" si="13">F38/E38</f>
        <v>0.67484045459038322</v>
      </c>
    </row>
    <row r="39" spans="1:8" s="18" customFormat="1" x14ac:dyDescent="0.25">
      <c r="A39" s="8" t="s">
        <v>24</v>
      </c>
      <c r="B39" s="24" t="s">
        <v>77</v>
      </c>
      <c r="C39" s="27" t="s">
        <v>66</v>
      </c>
      <c r="D39" s="29">
        <v>238732022.38</v>
      </c>
      <c r="E39" s="34">
        <v>252181481.88999999</v>
      </c>
      <c r="F39" s="36">
        <v>156701935.13</v>
      </c>
      <c r="G39" s="50">
        <f t="shared" si="12"/>
        <v>0.65639260945299915</v>
      </c>
      <c r="H39" s="48">
        <f t="shared" si="13"/>
        <v>0.6213855750056716</v>
      </c>
    </row>
    <row r="40" spans="1:8" s="18" customFormat="1" x14ac:dyDescent="0.25">
      <c r="A40" s="8" t="s">
        <v>23</v>
      </c>
      <c r="B40" s="24" t="s">
        <v>77</v>
      </c>
      <c r="C40" s="27" t="s">
        <v>77</v>
      </c>
      <c r="D40" s="29">
        <v>22001588.07</v>
      </c>
      <c r="E40" s="34">
        <v>24192336.960000001</v>
      </c>
      <c r="F40" s="36">
        <v>17542208.079999998</v>
      </c>
      <c r="G40" s="50">
        <f t="shared" si="12"/>
        <v>0.7973155403231762</v>
      </c>
      <c r="H40" s="48">
        <f t="shared" si="13"/>
        <v>0.72511424212570152</v>
      </c>
    </row>
    <row r="41" spans="1:8" s="18" customFormat="1" x14ac:dyDescent="0.25">
      <c r="A41" s="8" t="s">
        <v>22</v>
      </c>
      <c r="B41" s="24" t="s">
        <v>77</v>
      </c>
      <c r="C41" s="27" t="s">
        <v>72</v>
      </c>
      <c r="D41" s="29">
        <v>171884895.36000001</v>
      </c>
      <c r="E41" s="34">
        <v>169903120.49000001</v>
      </c>
      <c r="F41" s="36">
        <v>126200810.75</v>
      </c>
      <c r="G41" s="50">
        <f t="shared" si="12"/>
        <v>0.73421699146793484</v>
      </c>
      <c r="H41" s="48">
        <f t="shared" si="13"/>
        <v>0.74278100594054597</v>
      </c>
    </row>
    <row r="42" spans="1:8" s="18" customFormat="1" x14ac:dyDescent="0.25">
      <c r="A42" s="7" t="s">
        <v>21</v>
      </c>
      <c r="B42" s="22" t="s">
        <v>75</v>
      </c>
      <c r="C42" s="28"/>
      <c r="D42" s="12">
        <f>SUM(D43:D44)</f>
        <v>230459402.66999999</v>
      </c>
      <c r="E42" s="12">
        <f>SUM(E43:E44)</f>
        <v>246830210.72</v>
      </c>
      <c r="F42" s="12">
        <f>SUM(F43:F44)</f>
        <v>162649264.13</v>
      </c>
      <c r="G42" s="49">
        <f t="shared" ref="G42:G48" si="14">F42/D42</f>
        <v>0.70576102448248179</v>
      </c>
      <c r="H42" s="47">
        <f t="shared" ref="H42:H48" si="15">F42/E42</f>
        <v>0.65895201262258196</v>
      </c>
    </row>
    <row r="43" spans="1:8" s="18" customFormat="1" x14ac:dyDescent="0.25">
      <c r="A43" s="8" t="s">
        <v>20</v>
      </c>
      <c r="B43" s="24" t="s">
        <v>75</v>
      </c>
      <c r="C43" s="27" t="s">
        <v>64</v>
      </c>
      <c r="D43" s="29">
        <v>221233802.66999999</v>
      </c>
      <c r="E43" s="34">
        <v>238561653.91999999</v>
      </c>
      <c r="F43" s="36">
        <v>157379516.87</v>
      </c>
      <c r="G43" s="50">
        <f t="shared" si="14"/>
        <v>0.71137192856894815</v>
      </c>
      <c r="H43" s="48">
        <f t="shared" si="15"/>
        <v>0.65970165063818742</v>
      </c>
    </row>
    <row r="44" spans="1:8" s="18" customFormat="1" x14ac:dyDescent="0.25">
      <c r="A44" s="8" t="s">
        <v>19</v>
      </c>
      <c r="B44" s="24" t="s">
        <v>75</v>
      </c>
      <c r="C44" s="27" t="s">
        <v>67</v>
      </c>
      <c r="D44" s="29">
        <v>9225600</v>
      </c>
      <c r="E44" s="34">
        <v>8268556.7999999998</v>
      </c>
      <c r="F44" s="36">
        <v>5269747.26</v>
      </c>
      <c r="G44" s="50">
        <f t="shared" si="14"/>
        <v>0.57120916363163365</v>
      </c>
      <c r="H44" s="48">
        <f t="shared" si="15"/>
        <v>0.63732370563143492</v>
      </c>
    </row>
    <row r="45" spans="1:8" s="18" customFormat="1" ht="17.25" customHeight="1" x14ac:dyDescent="0.25">
      <c r="A45" s="7" t="s">
        <v>18</v>
      </c>
      <c r="B45" s="22" t="s">
        <v>72</v>
      </c>
      <c r="C45" s="28"/>
      <c r="D45" s="12">
        <f>D46</f>
        <v>2833500</v>
      </c>
      <c r="E45" s="12">
        <f>E46</f>
        <v>2833500</v>
      </c>
      <c r="F45" s="12">
        <f>F46</f>
        <v>2133000</v>
      </c>
      <c r="G45" s="49">
        <f t="shared" si="14"/>
        <v>0.75277924827951292</v>
      </c>
      <c r="H45" s="47">
        <f t="shared" si="15"/>
        <v>0.75277924827951292</v>
      </c>
    </row>
    <row r="46" spans="1:8" s="18" customFormat="1" x14ac:dyDescent="0.25">
      <c r="A46" s="8" t="s">
        <v>17</v>
      </c>
      <c r="B46" s="24" t="s">
        <v>72</v>
      </c>
      <c r="C46" s="27" t="s">
        <v>72</v>
      </c>
      <c r="D46" s="13">
        <v>2833500</v>
      </c>
      <c r="E46" s="34">
        <v>2833500</v>
      </c>
      <c r="F46" s="36">
        <v>2133000</v>
      </c>
      <c r="G46" s="50">
        <f t="shared" si="14"/>
        <v>0.75277924827951292</v>
      </c>
      <c r="H46" s="48">
        <f t="shared" si="15"/>
        <v>0.75277924827951292</v>
      </c>
    </row>
    <row r="47" spans="1:8" s="18" customFormat="1" x14ac:dyDescent="0.25">
      <c r="A47" s="7" t="s">
        <v>16</v>
      </c>
      <c r="B47" s="22" t="s">
        <v>73</v>
      </c>
      <c r="C47" s="28"/>
      <c r="D47" s="12">
        <f>SUM(D48:D51)</f>
        <v>39506526.32</v>
      </c>
      <c r="E47" s="12">
        <f>SUM(E48:E51)</f>
        <v>272019339.01999998</v>
      </c>
      <c r="F47" s="37">
        <f>SUM(F48:F51)</f>
        <v>119165631</v>
      </c>
      <c r="G47" s="49">
        <f t="shared" si="14"/>
        <v>3.0163530459440304</v>
      </c>
      <c r="H47" s="47">
        <f t="shared" si="15"/>
        <v>0.4380777904590028</v>
      </c>
    </row>
    <row r="48" spans="1:8" s="18" customFormat="1" x14ac:dyDescent="0.25">
      <c r="A48" s="8" t="s">
        <v>15</v>
      </c>
      <c r="B48" s="24" t="s">
        <v>73</v>
      </c>
      <c r="C48" s="27" t="s">
        <v>64</v>
      </c>
      <c r="D48" s="29">
        <v>5588000</v>
      </c>
      <c r="E48" s="34">
        <v>7668026</v>
      </c>
      <c r="F48" s="36">
        <v>5771702</v>
      </c>
      <c r="G48" s="50">
        <f t="shared" si="14"/>
        <v>1.0328743736578383</v>
      </c>
      <c r="H48" s="48">
        <f t="shared" si="15"/>
        <v>0.75269723915907427</v>
      </c>
    </row>
    <row r="49" spans="1:8" s="18" customFormat="1" x14ac:dyDescent="0.25">
      <c r="A49" s="8" t="s">
        <v>14</v>
      </c>
      <c r="B49" s="24" t="s">
        <v>73</v>
      </c>
      <c r="C49" s="27" t="s">
        <v>66</v>
      </c>
      <c r="D49" s="29">
        <v>4400000</v>
      </c>
      <c r="E49" s="34">
        <v>228791881.44</v>
      </c>
      <c r="F49" s="36">
        <v>82535409</v>
      </c>
      <c r="G49" s="50">
        <f t="shared" ref="G49:G51" si="16">F49/D49</f>
        <v>18.7580475</v>
      </c>
      <c r="H49" s="48">
        <f t="shared" ref="H49:H51" si="17">F49/E49</f>
        <v>0.36074448306700369</v>
      </c>
    </row>
    <row r="50" spans="1:8" s="18" customFormat="1" x14ac:dyDescent="0.25">
      <c r="A50" s="8" t="s">
        <v>13</v>
      </c>
      <c r="B50" s="24" t="s">
        <v>73</v>
      </c>
      <c r="C50" s="27" t="s">
        <v>67</v>
      </c>
      <c r="D50" s="29">
        <v>29118526.32</v>
      </c>
      <c r="E50" s="34">
        <v>33759431.579999998</v>
      </c>
      <c r="F50" s="36">
        <v>29558520</v>
      </c>
      <c r="G50" s="50">
        <f t="shared" si="16"/>
        <v>1.015110437773006</v>
      </c>
      <c r="H50" s="48">
        <f t="shared" si="17"/>
        <v>0.87556332013336591</v>
      </c>
    </row>
    <row r="51" spans="1:8" s="18" customFormat="1" x14ac:dyDescent="0.25">
      <c r="A51" s="8" t="s">
        <v>12</v>
      </c>
      <c r="B51" s="24" t="s">
        <v>73</v>
      </c>
      <c r="C51" s="27" t="s">
        <v>69</v>
      </c>
      <c r="D51" s="29">
        <v>400000</v>
      </c>
      <c r="E51" s="34">
        <v>1800000</v>
      </c>
      <c r="F51" s="36">
        <v>1300000</v>
      </c>
      <c r="G51" s="50">
        <f t="shared" si="16"/>
        <v>3.25</v>
      </c>
      <c r="H51" s="48">
        <f t="shared" si="17"/>
        <v>0.72222222222222221</v>
      </c>
    </row>
    <row r="52" spans="1:8" s="18" customFormat="1" x14ac:dyDescent="0.25">
      <c r="A52" s="7" t="s">
        <v>11</v>
      </c>
      <c r="B52" s="22" t="s">
        <v>70</v>
      </c>
      <c r="C52" s="28"/>
      <c r="D52" s="12">
        <f>SUM(D53:D56)</f>
        <v>229960465.27000001</v>
      </c>
      <c r="E52" s="37">
        <f>SUM(E53:E56)</f>
        <v>239583626.75999999</v>
      </c>
      <c r="F52" s="12">
        <f>SUM(F53:F56)</f>
        <v>166933821.18000001</v>
      </c>
      <c r="G52" s="49">
        <f>F52/D52</f>
        <v>0.72592400169307592</v>
      </c>
      <c r="H52" s="47">
        <f>F52/E52</f>
        <v>0.69676640026500625</v>
      </c>
    </row>
    <row r="53" spans="1:8" s="18" customFormat="1" x14ac:dyDescent="0.25">
      <c r="A53" s="8" t="s">
        <v>10</v>
      </c>
      <c r="B53" s="24" t="s">
        <v>70</v>
      </c>
      <c r="C53" s="27" t="s">
        <v>64</v>
      </c>
      <c r="D53" s="29">
        <v>57374918.899999999</v>
      </c>
      <c r="E53" s="34">
        <v>60464862.159999996</v>
      </c>
      <c r="F53" s="36">
        <v>41735349.659999996</v>
      </c>
      <c r="G53" s="50">
        <f>F53/D53</f>
        <v>0.72741452990533106</v>
      </c>
      <c r="H53" s="48">
        <f>F53/E53</f>
        <v>0.69024137605013269</v>
      </c>
    </row>
    <row r="54" spans="1:8" s="18" customFormat="1" x14ac:dyDescent="0.25">
      <c r="A54" s="8" t="s">
        <v>9</v>
      </c>
      <c r="B54" s="24" t="s">
        <v>70</v>
      </c>
      <c r="C54" s="27" t="s">
        <v>65</v>
      </c>
      <c r="D54" s="29">
        <v>1590900</v>
      </c>
      <c r="E54" s="34">
        <v>1578400</v>
      </c>
      <c r="F54" s="36">
        <v>881115</v>
      </c>
      <c r="G54" s="50">
        <f t="shared" ref="G54" si="18">F54/D54</f>
        <v>0.55384687912502362</v>
      </c>
      <c r="H54" s="48">
        <f t="shared" ref="H54" si="19">F54/E54</f>
        <v>0.55823302078053727</v>
      </c>
    </row>
    <row r="55" spans="1:8" s="18" customFormat="1" x14ac:dyDescent="0.25">
      <c r="A55" s="8" t="s">
        <v>8</v>
      </c>
      <c r="B55" s="24" t="s">
        <v>70</v>
      </c>
      <c r="C55" s="27" t="s">
        <v>66</v>
      </c>
      <c r="D55" s="29">
        <v>163785846.37</v>
      </c>
      <c r="E55" s="34">
        <v>170773264.59999999</v>
      </c>
      <c r="F55" s="36">
        <v>119158809.01000001</v>
      </c>
      <c r="G55" s="50">
        <f t="shared" ref="G55:G56" si="20">F55/D55</f>
        <v>0.727528120719385</v>
      </c>
      <c r="H55" s="48">
        <f t="shared" ref="H55:H56" si="21">F55/E55</f>
        <v>0.69776032735044413</v>
      </c>
    </row>
    <row r="56" spans="1:8" s="18" customFormat="1" x14ac:dyDescent="0.25">
      <c r="A56" s="8" t="s">
        <v>7</v>
      </c>
      <c r="B56" s="24" t="s">
        <v>70</v>
      </c>
      <c r="C56" s="27" t="s">
        <v>68</v>
      </c>
      <c r="D56" s="29">
        <v>7208800</v>
      </c>
      <c r="E56" s="34">
        <v>6767100</v>
      </c>
      <c r="F56" s="36">
        <v>5158547.51</v>
      </c>
      <c r="G56" s="50">
        <f t="shared" si="20"/>
        <v>0.71559032155143709</v>
      </c>
      <c r="H56" s="48">
        <f t="shared" si="21"/>
        <v>0.76229810554003929</v>
      </c>
    </row>
    <row r="57" spans="1:8" s="18" customFormat="1" x14ac:dyDescent="0.25">
      <c r="A57" s="7" t="s">
        <v>6</v>
      </c>
      <c r="B57" s="22" t="s">
        <v>76</v>
      </c>
      <c r="C57" s="28"/>
      <c r="D57" s="12">
        <f>D58</f>
        <v>4819200</v>
      </c>
      <c r="E57" s="12">
        <f>E58</f>
        <v>10491803.77</v>
      </c>
      <c r="F57" s="12">
        <f>F58</f>
        <v>8491803.7699999996</v>
      </c>
      <c r="G57" s="49">
        <f t="shared" ref="G57:G64" si="22">F57/D57</f>
        <v>1.7620774755146082</v>
      </c>
      <c r="H57" s="47">
        <f t="shared" ref="H57:H64" si="23">F57/E57</f>
        <v>0.80937500892661085</v>
      </c>
    </row>
    <row r="58" spans="1:8" s="18" customFormat="1" x14ac:dyDescent="0.25">
      <c r="A58" s="8" t="s">
        <v>5</v>
      </c>
      <c r="B58" s="24" t="s">
        <v>76</v>
      </c>
      <c r="C58" s="27" t="s">
        <v>67</v>
      </c>
      <c r="D58" s="13">
        <v>4819200</v>
      </c>
      <c r="E58" s="34">
        <v>10491803.77</v>
      </c>
      <c r="F58" s="36">
        <v>8491803.7699999996</v>
      </c>
      <c r="G58" s="50">
        <f t="shared" si="22"/>
        <v>1.7620774755146082</v>
      </c>
      <c r="H58" s="48">
        <f t="shared" si="23"/>
        <v>0.80937500892661085</v>
      </c>
    </row>
    <row r="59" spans="1:8" s="18" customFormat="1" ht="31.5" x14ac:dyDescent="0.25">
      <c r="A59" s="7" t="s">
        <v>4</v>
      </c>
      <c r="B59" s="22" t="s">
        <v>71</v>
      </c>
      <c r="C59" s="28"/>
      <c r="D59" s="12">
        <f>D60</f>
        <v>101000</v>
      </c>
      <c r="E59" s="12">
        <f>E60</f>
        <v>101000</v>
      </c>
      <c r="F59" s="12">
        <f>F60</f>
        <v>59862.02</v>
      </c>
      <c r="G59" s="49">
        <f t="shared" si="22"/>
        <v>0.59269326732673266</v>
      </c>
      <c r="H59" s="47">
        <f t="shared" si="23"/>
        <v>0.59269326732673266</v>
      </c>
    </row>
    <row r="60" spans="1:8" s="18" customFormat="1" ht="31.5" x14ac:dyDescent="0.25">
      <c r="A60" s="8" t="s">
        <v>3</v>
      </c>
      <c r="B60" s="24" t="s">
        <v>71</v>
      </c>
      <c r="C60" s="27" t="s">
        <v>64</v>
      </c>
      <c r="D60" s="13">
        <v>101000</v>
      </c>
      <c r="E60" s="34">
        <v>101000</v>
      </c>
      <c r="F60" s="36">
        <v>59862.02</v>
      </c>
      <c r="G60" s="50">
        <f t="shared" si="22"/>
        <v>0.59269326732673266</v>
      </c>
      <c r="H60" s="48">
        <f t="shared" si="23"/>
        <v>0.59269326732673266</v>
      </c>
    </row>
    <row r="61" spans="1:8" s="18" customFormat="1" ht="47.25" x14ac:dyDescent="0.25">
      <c r="A61" s="7" t="s">
        <v>2</v>
      </c>
      <c r="B61" s="22" t="s">
        <v>74</v>
      </c>
      <c r="C61" s="28"/>
      <c r="D61" s="12">
        <f>D62+D63</f>
        <v>400634997.24000001</v>
      </c>
      <c r="E61" s="12">
        <f>E62+E63</f>
        <v>423364984.51999998</v>
      </c>
      <c r="F61" s="12">
        <f>F62+F63</f>
        <v>300967133.12</v>
      </c>
      <c r="G61" s="49">
        <f t="shared" si="22"/>
        <v>0.75122526787070965</v>
      </c>
      <c r="H61" s="47">
        <f t="shared" si="23"/>
        <v>0.71089283272027937</v>
      </c>
    </row>
    <row r="62" spans="1:8" s="18" customFormat="1" ht="34.5" customHeight="1" x14ac:dyDescent="0.25">
      <c r="A62" s="8" t="s">
        <v>1</v>
      </c>
      <c r="B62" s="24" t="s">
        <v>74</v>
      </c>
      <c r="C62" s="25" t="s">
        <v>64</v>
      </c>
      <c r="D62" s="13">
        <v>299819400</v>
      </c>
      <c r="E62" s="34">
        <v>299819400</v>
      </c>
      <c r="F62" s="36">
        <v>234939873.06</v>
      </c>
      <c r="G62" s="50">
        <f t="shared" si="22"/>
        <v>0.78360464019339648</v>
      </c>
      <c r="H62" s="48">
        <f t="shared" si="23"/>
        <v>0.78360464019339648</v>
      </c>
    </row>
    <row r="63" spans="1:8" s="18" customFormat="1" x14ac:dyDescent="0.25">
      <c r="A63" s="8" t="s">
        <v>0</v>
      </c>
      <c r="B63" s="24" t="s">
        <v>74</v>
      </c>
      <c r="C63" s="25" t="s">
        <v>66</v>
      </c>
      <c r="D63" s="13">
        <v>100815597.23999999</v>
      </c>
      <c r="E63" s="34">
        <v>123545584.52</v>
      </c>
      <c r="F63" s="36">
        <v>66027260.060000002</v>
      </c>
      <c r="G63" s="50">
        <f t="shared" si="22"/>
        <v>0.65493100142844529</v>
      </c>
      <c r="H63" s="48">
        <f t="shared" si="23"/>
        <v>0.5344364213138777</v>
      </c>
    </row>
    <row r="64" spans="1:8" s="19" customFormat="1" x14ac:dyDescent="0.25">
      <c r="A64" s="11" t="s">
        <v>62</v>
      </c>
      <c r="B64" s="26" t="s">
        <v>63</v>
      </c>
      <c r="C64" s="21" t="s">
        <v>63</v>
      </c>
      <c r="D64" s="12">
        <f>D7+D16+D18+D22+D29+D34+D36+D42+D45+D47+D52+D57+D59+D61</f>
        <v>5840637786.960001</v>
      </c>
      <c r="E64" s="12">
        <f>E7+E16+E18+E22+E29+E34+E36+E42+E45+E47+E52+E57+E59+E61</f>
        <v>6827215067.1100006</v>
      </c>
      <c r="F64" s="12">
        <f>F7+F16+F18+F22+F29+F34+F36+F42+F45+F47+F52+F57+F59+F61</f>
        <v>4495953223.4800005</v>
      </c>
      <c r="G64" s="49">
        <f t="shared" si="22"/>
        <v>0.76977093726267576</v>
      </c>
      <c r="H64" s="47">
        <f t="shared" si="23"/>
        <v>0.65853399655434663</v>
      </c>
    </row>
    <row r="65" spans="1:8" x14ac:dyDescent="0.25">
      <c r="A65" s="9"/>
      <c r="B65" s="14"/>
      <c r="C65" s="15"/>
      <c r="D65" s="15"/>
      <c r="E65" s="31"/>
      <c r="F65" s="15"/>
      <c r="G65" s="16"/>
      <c r="H65" s="16"/>
    </row>
    <row r="66" spans="1:8" x14ac:dyDescent="0.25">
      <c r="A66" s="9"/>
      <c r="B66" s="9"/>
    </row>
    <row r="67" spans="1:8" x14ac:dyDescent="0.25">
      <c r="A67" s="9"/>
      <c r="B67" s="9"/>
      <c r="F67" s="32"/>
    </row>
    <row r="68" spans="1:8" x14ac:dyDescent="0.25">
      <c r="A68" s="9"/>
      <c r="B68" s="9"/>
    </row>
  </sheetData>
  <mergeCells count="8">
    <mergeCell ref="G4:G5"/>
    <mergeCell ref="H4:H5"/>
    <mergeCell ref="A2:H2"/>
    <mergeCell ref="B4:C4"/>
    <mergeCell ref="A4:A5"/>
    <mergeCell ref="D4:D5"/>
    <mergeCell ref="E4:E5"/>
    <mergeCell ref="F4:F5"/>
  </mergeCells>
  <printOptions gridLines="1"/>
  <pageMargins left="0.75" right="0.75" top="1" bottom="1" header="0.5" footer="0.5"/>
  <pageSetup scale="5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месяцев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022201</dc:creator>
  <cp:lastModifiedBy>022202</cp:lastModifiedBy>
  <cp:lastPrinted>2023-12-29T17:43:37Z</cp:lastPrinted>
  <dcterms:created xsi:type="dcterms:W3CDTF">2023-12-29T17:26:34Z</dcterms:created>
  <dcterms:modified xsi:type="dcterms:W3CDTF">2025-10-31T05:56:18Z</dcterms:modified>
</cp:coreProperties>
</file>