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S9" i="1"/>
  <c r="S8" i="1"/>
  <c r="R9" i="1"/>
  <c r="R8" i="1"/>
  <c r="Q9" i="1"/>
  <c r="Q8" i="1"/>
  <c r="Q10" i="1" s="1"/>
  <c r="P9" i="1"/>
  <c r="P8" i="1"/>
  <c r="P10" i="1" s="1"/>
  <c r="R10" i="1"/>
  <c r="O10" i="1"/>
  <c r="O9" i="1"/>
  <c r="O8" i="1"/>
  <c r="L9" i="1"/>
  <c r="M9" i="1" s="1"/>
  <c r="N9" i="1" s="1"/>
  <c r="L8" i="1"/>
  <c r="M8" i="1" s="1"/>
  <c r="K9" i="1"/>
  <c r="K8" i="1"/>
  <c r="J9" i="1"/>
  <c r="J8" i="1"/>
  <c r="I9" i="1"/>
  <c r="I8" i="1"/>
  <c r="H9" i="1"/>
  <c r="H8" i="1"/>
  <c r="G9" i="1"/>
  <c r="S10" i="1" l="1"/>
  <c r="L10" i="1"/>
  <c r="M10" i="1"/>
  <c r="N8" i="1"/>
  <c r="N10" i="1" s="1"/>
</calcChain>
</file>

<file path=xl/sharedStrings.xml><?xml version="1.0" encoding="utf-8"?>
<sst xmlns="http://schemas.openxmlformats.org/spreadsheetml/2006/main" count="33" uniqueCount="28">
  <si>
    <t>№ п/п</t>
  </si>
  <si>
    <t>Наименование гостиниц, включенных в реестр классифицированных средств размещения, предусмотренных Федеральным законом от 24.11.1996 №132-ФЗ</t>
  </si>
  <si>
    <t>Собственник, ИНН</t>
  </si>
  <si>
    <t>Место нахождения средства размещения</t>
  </si>
  <si>
    <t>Количество номеров, койко-мест (всего)</t>
  </si>
  <si>
    <t>Гостиница "Виктория"</t>
  </si>
  <si>
    <t>ООО "ГК "Виктория" ИНН 8616011879</t>
  </si>
  <si>
    <t>пгт. Междуреческий</t>
  </si>
  <si>
    <t>Гостевой дом "Кашпуль"</t>
  </si>
  <si>
    <t>ВСЕГО</t>
  </si>
  <si>
    <t>ООО "Кашпуль" ИНН 8616012470</t>
  </si>
  <si>
    <t>сп. Болчары</t>
  </si>
  <si>
    <t>Средняя стоимость номера (койко-места), рублей</t>
  </si>
  <si>
    <t>в 2025г.</t>
  </si>
  <si>
    <t>в 2026г.</t>
  </si>
  <si>
    <t>в 2027г.</t>
  </si>
  <si>
    <t>в 2028г.</t>
  </si>
  <si>
    <t>в 2029г.</t>
  </si>
  <si>
    <t>Количество ночевок  за янв-авг 2024г.</t>
  </si>
  <si>
    <t>Среднее количество ночевок 2023 года в месяц</t>
  </si>
  <si>
    <t>Количество ночевок за 2024 год</t>
  </si>
  <si>
    <t>Ожидаемое количество ночевок в 2024 году</t>
  </si>
  <si>
    <t>Туристический налог за 1 номер с 1 человека (койко-место), рублей 
(но не менее 100 рублей за сутки проживания)</t>
  </si>
  <si>
    <t>Сумма доходов бюджета МО в виде туристического налога, рублей *</t>
  </si>
  <si>
    <t xml:space="preserve">* без учета освобождения стоимости услуги по временному проживанию, оказываемой отдельным категориям физических лиц, от уплаты туристического налога </t>
  </si>
  <si>
    <t>Анализ поступления туристического налога в бюджеты муниципальных образований Кондинского района</t>
  </si>
  <si>
    <t>Рублей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</si>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</sst>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workbookViewId="0">
      <selection activeCell="O21" sqref="O21"/>
    </sheetView>
  </sheetViews>
  <sheetFormatPr defaultRowHeight="15" x14ac:dyDescent="0.25"/>
  <cols>
    <col min="1" max="1" width="5.5703125" style="5" customWidth="1"/>
    <col min="2" max="2" width="23.5703125" style="1" customWidth="1"/>
    <col min="3" max="3" width="20.140625" style="1" customWidth="1"/>
    <col min="4" max="4" width="20.42578125" style="1" customWidth="1"/>
    <col min="5" max="5" width="10.5703125" style="1" customWidth="1"/>
    <col min="6" max="6" width="12.28515625" style="1" customWidth="1"/>
    <col min="7" max="11" width="9.140625" style="1"/>
    <col min="12" max="13" width="14.7109375" style="1" customWidth="1"/>
    <col min="14" max="14" width="14.140625" style="1" customWidth="1"/>
    <col min="15" max="19" width="9.85546875" style="1" customWidth="1"/>
    <col min="20" max="16384" width="9.140625" style="1"/>
  </cols>
  <sheetData>
    <row r="1" spans="1:19" x14ac:dyDescent="0.25">
      <c r="R1" s="24" t="s">
        <v>27</v>
      </c>
      <c r="S1" s="24"/>
    </row>
    <row r="2" spans="1:19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4" spans="1:19" x14ac:dyDescent="0.25">
      <c r="S4" s="21" t="s">
        <v>26</v>
      </c>
    </row>
    <row r="5" spans="1:19" ht="55.5" customHeight="1" x14ac:dyDescent="0.25">
      <c r="A5" s="18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12</v>
      </c>
      <c r="G5" s="17" t="s">
        <v>22</v>
      </c>
      <c r="H5" s="17"/>
      <c r="I5" s="17"/>
      <c r="J5" s="17"/>
      <c r="K5" s="17"/>
      <c r="L5" s="17" t="s">
        <v>20</v>
      </c>
      <c r="M5" s="17"/>
      <c r="N5" s="17"/>
      <c r="O5" s="17" t="s">
        <v>23</v>
      </c>
      <c r="P5" s="17"/>
      <c r="Q5" s="17"/>
      <c r="R5" s="17"/>
      <c r="S5" s="17"/>
    </row>
    <row r="6" spans="1:19" ht="15.75" customHeight="1" x14ac:dyDescent="0.25">
      <c r="A6" s="19"/>
      <c r="B6" s="19"/>
      <c r="C6" s="19"/>
      <c r="D6" s="19"/>
      <c r="E6" s="19"/>
      <c r="F6" s="19"/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17"/>
      <c r="M6" s="17"/>
      <c r="N6" s="17"/>
      <c r="O6" s="8" t="s">
        <v>13</v>
      </c>
      <c r="P6" s="8" t="s">
        <v>14</v>
      </c>
      <c r="Q6" s="8" t="s">
        <v>15</v>
      </c>
      <c r="R6" s="8" t="s">
        <v>16</v>
      </c>
      <c r="S6" s="8" t="s">
        <v>17</v>
      </c>
    </row>
    <row r="7" spans="1:19" ht="60.75" customHeight="1" x14ac:dyDescent="0.25">
      <c r="A7" s="20"/>
      <c r="B7" s="20"/>
      <c r="C7" s="20"/>
      <c r="D7" s="20"/>
      <c r="E7" s="20"/>
      <c r="F7" s="20"/>
      <c r="G7" s="9">
        <v>0.01</v>
      </c>
      <c r="H7" s="9">
        <v>0.02</v>
      </c>
      <c r="I7" s="9">
        <v>0.03</v>
      </c>
      <c r="J7" s="9">
        <v>0.04</v>
      </c>
      <c r="K7" s="9">
        <v>0.05</v>
      </c>
      <c r="L7" s="10" t="s">
        <v>18</v>
      </c>
      <c r="M7" s="10" t="s">
        <v>19</v>
      </c>
      <c r="N7" s="10" t="s">
        <v>21</v>
      </c>
      <c r="O7" s="9">
        <v>0.01</v>
      </c>
      <c r="P7" s="9">
        <v>0.02</v>
      </c>
      <c r="Q7" s="9">
        <v>0.03</v>
      </c>
      <c r="R7" s="9">
        <v>0.04</v>
      </c>
      <c r="S7" s="9">
        <v>0.05</v>
      </c>
    </row>
    <row r="8" spans="1:19" ht="45" x14ac:dyDescent="0.25">
      <c r="A8" s="8">
        <v>1</v>
      </c>
      <c r="B8" s="2" t="s">
        <v>5</v>
      </c>
      <c r="C8" s="2" t="s">
        <v>6</v>
      </c>
      <c r="D8" s="2" t="s">
        <v>7</v>
      </c>
      <c r="E8" s="8">
        <v>11</v>
      </c>
      <c r="F8" s="12">
        <v>4000</v>
      </c>
      <c r="G8" s="2">
        <f>F8*1%</f>
        <v>40</v>
      </c>
      <c r="H8" s="2">
        <f>F8*2%</f>
        <v>80</v>
      </c>
      <c r="I8" s="2">
        <f>F8*3%</f>
        <v>120</v>
      </c>
      <c r="J8" s="2">
        <f>F8*4%</f>
        <v>160</v>
      </c>
      <c r="K8" s="2">
        <f>F8*5%</f>
        <v>200</v>
      </c>
      <c r="L8" s="11">
        <f>156+190+190+152+168+240+250+265</f>
        <v>1611</v>
      </c>
      <c r="M8" s="11">
        <f>L8/8</f>
        <v>201.375</v>
      </c>
      <c r="N8" s="12">
        <f>M8*12</f>
        <v>2416.5</v>
      </c>
      <c r="O8" s="6">
        <f>N8*100</f>
        <v>241650</v>
      </c>
      <c r="P8" s="6">
        <f>N8*100</f>
        <v>241650</v>
      </c>
      <c r="Q8" s="6">
        <f>N8*I8</f>
        <v>289980</v>
      </c>
      <c r="R8" s="6">
        <f>N8*J8</f>
        <v>386640</v>
      </c>
      <c r="S8" s="6">
        <f>N8*K8</f>
        <v>483300</v>
      </c>
    </row>
    <row r="9" spans="1:19" ht="30" x14ac:dyDescent="0.25">
      <c r="A9" s="8">
        <v>2</v>
      </c>
      <c r="B9" s="2" t="s">
        <v>8</v>
      </c>
      <c r="C9" s="2" t="s">
        <v>10</v>
      </c>
      <c r="D9" s="2" t="s">
        <v>11</v>
      </c>
      <c r="E9" s="8">
        <v>12</v>
      </c>
      <c r="F9" s="12">
        <v>4000</v>
      </c>
      <c r="G9" s="2">
        <f>F9*1%</f>
        <v>40</v>
      </c>
      <c r="H9" s="2">
        <f>F9*2%</f>
        <v>80</v>
      </c>
      <c r="I9" s="2">
        <f>F9*3%</f>
        <v>120</v>
      </c>
      <c r="J9" s="2">
        <f>F9*4%</f>
        <v>160</v>
      </c>
      <c r="K9" s="2">
        <f>F9*5%</f>
        <v>200</v>
      </c>
      <c r="L9" s="11">
        <f>372+348+181+31+35+112+112+120</f>
        <v>1311</v>
      </c>
      <c r="M9" s="11">
        <f>L9/8</f>
        <v>163.875</v>
      </c>
      <c r="N9" s="12">
        <f>M9*12</f>
        <v>1966.5</v>
      </c>
      <c r="O9" s="6">
        <f>N9*100</f>
        <v>196650</v>
      </c>
      <c r="P9" s="6">
        <f>N9*100</f>
        <v>196650</v>
      </c>
      <c r="Q9" s="6">
        <f>N9*I9</f>
        <v>235980</v>
      </c>
      <c r="R9" s="6">
        <f>N9*J9</f>
        <v>314640</v>
      </c>
      <c r="S9" s="6">
        <f>N9*K9</f>
        <v>393300</v>
      </c>
    </row>
    <row r="10" spans="1:19" s="4" customFormat="1" ht="14.25" x14ac:dyDescent="0.25">
      <c r="A10" s="13"/>
      <c r="B10" s="3" t="s">
        <v>9</v>
      </c>
      <c r="C10" s="3"/>
      <c r="D10" s="3"/>
      <c r="E10" s="13">
        <v>13</v>
      </c>
      <c r="F10" s="16"/>
      <c r="G10" s="3"/>
      <c r="H10" s="3"/>
      <c r="I10" s="3"/>
      <c r="J10" s="3"/>
      <c r="K10" s="3"/>
      <c r="L10" s="14">
        <f>L8+L9</f>
        <v>2922</v>
      </c>
      <c r="M10" s="14">
        <f>M8+M9</f>
        <v>365.25</v>
      </c>
      <c r="N10" s="15">
        <f>N8+N9</f>
        <v>4383</v>
      </c>
      <c r="O10" s="7">
        <f>O8+O9</f>
        <v>438300</v>
      </c>
      <c r="P10" s="7">
        <f t="shared" ref="P10:S10" si="0">P8+P9</f>
        <v>438300</v>
      </c>
      <c r="Q10" s="7">
        <f t="shared" si="0"/>
        <v>525960</v>
      </c>
      <c r="R10" s="7">
        <f t="shared" si="0"/>
        <v>701280</v>
      </c>
      <c r="S10" s="7">
        <f t="shared" si="0"/>
        <v>876600</v>
      </c>
    </row>
    <row r="12" spans="1:19" x14ac:dyDescent="0.25">
      <c r="A12" s="23" t="s">
        <v>24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</sheetData>
  <mergeCells count="12">
    <mergeCell ref="A2:S2"/>
    <mergeCell ref="R1:S1"/>
    <mergeCell ref="A12:S12"/>
    <mergeCell ref="L5:N6"/>
    <mergeCell ref="O5:S5"/>
    <mergeCell ref="G5:K5"/>
    <mergeCell ref="A5:A7"/>
    <mergeCell ref="B5:B7"/>
    <mergeCell ref="C5:C7"/>
    <mergeCell ref="D5:D7"/>
    <mergeCell ref="E5:E7"/>
    <mergeCell ref="F5:F7"/>
  </mergeCells>
  <pageMargins left="0.11811023622047245" right="0.11811023622047245" top="0.15748031496062992" bottom="0.15748031496062992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2024-11-06T11:53:19Z</dcterms:modified>
</cp:coreProperties>
</file>