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440" windowHeight="11385" tabRatio="752" firstSheet="12" activeTab="12"/>
  </bookViews>
  <sheets>
    <sheet name="+Конда" sheetId="7" state="hidden" r:id="rId1"/>
    <sheet name="+Луговой" sheetId="10" state="hidden" r:id="rId2"/>
    <sheet name="+Болчары" sheetId="5" state="hidden" r:id="rId3"/>
    <sheet name="+Шугур" sheetId="1" state="hidden" r:id="rId4"/>
    <sheet name="+Мортка" sheetId="8" state="hidden" r:id="rId5"/>
    <sheet name="+Юмас,Ямки" sheetId="14" state="hidden" r:id="rId6"/>
    <sheet name="+Междур" sheetId="6" state="hidden" r:id="rId7"/>
    <sheet name="+Кума" sheetId="4" state="hidden" r:id="rId8"/>
    <sheet name="+Половинка" sheetId="9" state="hidden" r:id="rId9"/>
    <sheet name="+Мулымья" sheetId="2" state="hidden" r:id="rId10"/>
    <sheet name="+Леуши" sheetId="12" state="hidden" r:id="rId11"/>
    <sheet name="ИТОГО" sheetId="3" state="hidden" r:id="rId12"/>
    <sheet name="ИТОГО (2)" sheetId="16" r:id="rId13"/>
  </sheets>
  <definedNames>
    <definedName name="_xlnm._FilterDatabase" localSheetId="2" hidden="1">'+Болчары'!$A$3:$H$123</definedName>
    <definedName name="_xlnm._FilterDatabase" localSheetId="0" hidden="1">'+Конда'!$A$3:$H$123</definedName>
    <definedName name="_xlnm._FilterDatabase" localSheetId="7" hidden="1">'+Кума'!$B$3:$H$123</definedName>
    <definedName name="_xlnm._FilterDatabase" localSheetId="10" hidden="1">'+Леуши'!$B$3:$G$123</definedName>
    <definedName name="_xlnm._FilterDatabase" localSheetId="1" hidden="1">'+Луговой'!$B$3:$H$123</definedName>
    <definedName name="_xlnm._FilterDatabase" localSheetId="6" hidden="1">'+Междур'!$A$3:$G$123</definedName>
    <definedName name="_xlnm._FilterDatabase" localSheetId="4" hidden="1">'+Мортка'!$B$3:$H$123</definedName>
    <definedName name="_xlnm._FilterDatabase" localSheetId="9" hidden="1">'+Мулымья'!$B$3:$H$123</definedName>
    <definedName name="_xlnm._FilterDatabase" localSheetId="8" hidden="1">'+Половинка'!$B$3:$H$123</definedName>
    <definedName name="_xlnm._FilterDatabase" localSheetId="3" hidden="1">'+Шугур'!$B$3:$H$123</definedName>
    <definedName name="_xlnm._FilterDatabase" localSheetId="5" hidden="1">'+Юмас,Ямки'!$B$3:$H$123</definedName>
    <definedName name="_xlnm._FilterDatabase" localSheetId="11" hidden="1">ИТОГО!$A$4:$O$124</definedName>
    <definedName name="_xlnm._FilterDatabase" localSheetId="12" hidden="1">'ИТОГО (2)'!$A$4:$C$124</definedName>
    <definedName name="_xlnm.Print_Titles" localSheetId="11">ИТОГО!$2:$3</definedName>
    <definedName name="_xlnm.Print_Titles" localSheetId="12">'ИТОГО (2)'!$2:$3</definedName>
    <definedName name="_xlnm.Print_Area" localSheetId="1">'+Луговой'!$A$1:$J$123</definedName>
    <definedName name="_xlnm.Print_Area" localSheetId="4">'+Мортка'!$A$1:$J$123</definedName>
    <definedName name="_xlnm.Print_Area" localSheetId="9">'+Мулымья'!$A$1:$J$127</definedName>
    <definedName name="_xlnm.Print_Area" localSheetId="8">'+Половинка'!$A$1:$J$183</definedName>
    <definedName name="_xlnm.Print_Area" localSheetId="5">'+Юмас,Ямки'!$A$1:$J$123</definedName>
    <definedName name="_xlnm.Print_Area" localSheetId="11">ИТОГО!$A$1:$Z$124</definedName>
    <definedName name="_xlnm.Print_Area" localSheetId="12">'ИТОГО (2)'!$A$1:$F$124</definedName>
  </definedNames>
  <calcPr calcId="145621"/>
</workbook>
</file>

<file path=xl/calcChain.xml><?xml version="1.0" encoding="utf-8"?>
<calcChain xmlns="http://schemas.openxmlformats.org/spreadsheetml/2006/main">
  <c r="Q66" i="3" l="1"/>
  <c r="T40" i="3" l="1"/>
  <c r="Q89" i="3"/>
  <c r="AA6" i="3"/>
  <c r="AA8" i="3"/>
  <c r="AA9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31" i="3"/>
  <c r="AA32" i="3"/>
  <c r="AA33" i="3"/>
  <c r="AA34" i="3"/>
  <c r="AA35" i="3"/>
  <c r="AA36" i="3"/>
  <c r="AA37" i="3"/>
  <c r="AA38" i="3"/>
  <c r="AA39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5" i="3"/>
  <c r="AA57" i="3"/>
  <c r="AA58" i="3"/>
  <c r="AA59" i="3"/>
  <c r="AA60" i="3"/>
  <c r="AA61" i="3"/>
  <c r="AA62" i="3"/>
  <c r="AA63" i="3"/>
  <c r="AA64" i="3"/>
  <c r="AA65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8" i="3"/>
  <c r="AA90" i="3"/>
  <c r="AA91" i="3"/>
  <c r="AA92" i="3"/>
  <c r="AA94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5" i="3"/>
  <c r="AA116" i="3"/>
  <c r="AA117" i="3"/>
  <c r="AA118" i="3"/>
  <c r="AA119" i="3"/>
  <c r="AA120" i="3"/>
  <c r="AA121" i="3"/>
  <c r="AA122" i="3"/>
  <c r="AA124" i="3"/>
  <c r="AA5" i="3"/>
  <c r="G3" i="4" l="1"/>
  <c r="H3" i="4" s="1"/>
  <c r="J3" i="4" s="1"/>
  <c r="G4" i="4"/>
  <c r="H4" i="4" s="1"/>
  <c r="J4" i="4" s="1"/>
  <c r="G5" i="4"/>
  <c r="H5" i="4" s="1"/>
  <c r="J5" i="4" s="1"/>
  <c r="G6" i="4"/>
  <c r="H6" i="4" s="1"/>
  <c r="J6" i="4" s="1"/>
  <c r="G7" i="4"/>
  <c r="H7" i="4" s="1"/>
  <c r="J7" i="4" s="1"/>
  <c r="G8" i="4"/>
  <c r="H8" i="4" s="1"/>
  <c r="J8" i="4" s="1"/>
  <c r="G9" i="4"/>
  <c r="H9" i="4" s="1"/>
  <c r="J9" i="4" s="1"/>
  <c r="G10" i="4"/>
  <c r="H10" i="4" s="1"/>
  <c r="J10" i="4" s="1"/>
  <c r="G11" i="4"/>
  <c r="H11" i="4" s="1"/>
  <c r="J11" i="4" s="1"/>
  <c r="G12" i="4"/>
  <c r="H12" i="4" s="1"/>
  <c r="J12" i="4" s="1"/>
  <c r="G13" i="4"/>
  <c r="H13" i="4" s="1"/>
  <c r="J13" i="4" s="1"/>
  <c r="G14" i="4"/>
  <c r="H14" i="4" s="1"/>
  <c r="J14" i="4" s="1"/>
  <c r="G15" i="4"/>
  <c r="H15" i="4" s="1"/>
  <c r="J15" i="4" s="1"/>
  <c r="G16" i="4"/>
  <c r="H16" i="4" s="1"/>
  <c r="J16" i="4" s="1"/>
  <c r="G17" i="4"/>
  <c r="H17" i="4" s="1"/>
  <c r="J17" i="4" s="1"/>
  <c r="G18" i="4"/>
  <c r="H18" i="4" s="1"/>
  <c r="J18" i="4" s="1"/>
  <c r="G19" i="4"/>
  <c r="H19" i="4" s="1"/>
  <c r="J19" i="4" s="1"/>
  <c r="G20" i="4"/>
  <c r="H20" i="4" s="1"/>
  <c r="J20" i="4" s="1"/>
  <c r="G21" i="4"/>
  <c r="H21" i="4" s="1"/>
  <c r="J21" i="4" s="1"/>
  <c r="G22" i="4"/>
  <c r="H22" i="4" s="1"/>
  <c r="J22" i="4" s="1"/>
  <c r="G23" i="4"/>
  <c r="H23" i="4" s="1"/>
  <c r="J23" i="4" s="1"/>
  <c r="G24" i="4"/>
  <c r="H24" i="4"/>
  <c r="J24" i="4" s="1"/>
  <c r="G25" i="4"/>
  <c r="H25" i="4" s="1"/>
  <c r="J25" i="4" s="1"/>
  <c r="G26" i="4"/>
  <c r="H26" i="4" s="1"/>
  <c r="J26" i="4" s="1"/>
  <c r="G27" i="4"/>
  <c r="H27" i="4" s="1"/>
  <c r="J27" i="4" s="1"/>
  <c r="G28" i="4"/>
  <c r="H28" i="4" s="1"/>
  <c r="J28" i="4" s="1"/>
  <c r="G29" i="4"/>
  <c r="H29" i="4" s="1"/>
  <c r="J29" i="4" s="1"/>
  <c r="G30" i="4"/>
  <c r="H30" i="4" s="1"/>
  <c r="J30" i="4" s="1"/>
  <c r="G31" i="4"/>
  <c r="H31" i="4" s="1"/>
  <c r="J31" i="4" s="1"/>
  <c r="G32" i="4"/>
  <c r="H32" i="4" s="1"/>
  <c r="J32" i="4" s="1"/>
  <c r="G33" i="4"/>
  <c r="H33" i="4" s="1"/>
  <c r="J33" i="4" s="1"/>
  <c r="G34" i="4"/>
  <c r="H34" i="4" s="1"/>
  <c r="J34" i="4" s="1"/>
  <c r="G35" i="4"/>
  <c r="H35" i="4" s="1"/>
  <c r="J35" i="4" s="1"/>
  <c r="G36" i="4"/>
  <c r="H36" i="4" s="1"/>
  <c r="J36" i="4" s="1"/>
  <c r="G37" i="4"/>
  <c r="H37" i="4" s="1"/>
  <c r="J37" i="4" s="1"/>
  <c r="G38" i="4"/>
  <c r="H38" i="4" s="1"/>
  <c r="J38" i="4" s="1"/>
  <c r="G39" i="4"/>
  <c r="H39" i="4" s="1"/>
  <c r="J39" i="4" s="1"/>
  <c r="G40" i="4"/>
  <c r="H40" i="4"/>
  <c r="J40" i="4" s="1"/>
  <c r="G41" i="4"/>
  <c r="H41" i="4" s="1"/>
  <c r="J41" i="4" s="1"/>
  <c r="G42" i="4"/>
  <c r="H42" i="4" s="1"/>
  <c r="J42" i="4" s="1"/>
  <c r="G43" i="4"/>
  <c r="H43" i="4" s="1"/>
  <c r="J43" i="4" s="1"/>
  <c r="G44" i="4"/>
  <c r="H44" i="4"/>
  <c r="J44" i="4" s="1"/>
  <c r="G45" i="4"/>
  <c r="H45" i="4" s="1"/>
  <c r="J45" i="4" s="1"/>
  <c r="G46" i="4"/>
  <c r="H46" i="4" s="1"/>
  <c r="J46" i="4" s="1"/>
  <c r="G47" i="4"/>
  <c r="H47" i="4" s="1"/>
  <c r="J47" i="4" s="1"/>
  <c r="G48" i="4"/>
  <c r="H48" i="4" s="1"/>
  <c r="J48" i="4" s="1"/>
  <c r="G49" i="4"/>
  <c r="H49" i="4" s="1"/>
  <c r="J49" i="4" s="1"/>
  <c r="G50" i="4"/>
  <c r="H50" i="4" s="1"/>
  <c r="J50" i="4" s="1"/>
  <c r="G51" i="4"/>
  <c r="H51" i="4" s="1"/>
  <c r="J51" i="4" s="1"/>
  <c r="G52" i="4"/>
  <c r="H52" i="4" s="1"/>
  <c r="J52" i="4" s="1"/>
  <c r="G53" i="4"/>
  <c r="H53" i="4" s="1"/>
  <c r="J53" i="4" s="1"/>
  <c r="G54" i="4"/>
  <c r="H54" i="4" s="1"/>
  <c r="J54" i="4" s="1"/>
  <c r="G55" i="4"/>
  <c r="H55" i="4" s="1"/>
  <c r="J55" i="4" s="1"/>
  <c r="G56" i="4"/>
  <c r="H56" i="4" s="1"/>
  <c r="J56" i="4" s="1"/>
  <c r="G57" i="4"/>
  <c r="H57" i="4" s="1"/>
  <c r="J57" i="4" s="1"/>
  <c r="G58" i="4"/>
  <c r="H58" i="4" s="1"/>
  <c r="J58" i="4" s="1"/>
  <c r="G59" i="4"/>
  <c r="H59" i="4" s="1"/>
  <c r="J59" i="4" s="1"/>
  <c r="G60" i="4"/>
  <c r="H60" i="4"/>
  <c r="J60" i="4" s="1"/>
  <c r="G61" i="4"/>
  <c r="H61" i="4" s="1"/>
  <c r="J61" i="4" s="1"/>
  <c r="G62" i="4"/>
  <c r="H62" i="4" s="1"/>
  <c r="J62" i="4" s="1"/>
  <c r="G63" i="4"/>
  <c r="H63" i="4" s="1"/>
  <c r="J63" i="4" s="1"/>
  <c r="G64" i="4"/>
  <c r="H64" i="4"/>
  <c r="J64" i="4" s="1"/>
  <c r="G65" i="4"/>
  <c r="H65" i="4" s="1"/>
  <c r="J65" i="4" s="1"/>
  <c r="G66" i="4"/>
  <c r="H66" i="4" s="1"/>
  <c r="J66" i="4" s="1"/>
  <c r="G67" i="4"/>
  <c r="H67" i="4" s="1"/>
  <c r="J67" i="4" s="1"/>
  <c r="G68" i="4"/>
  <c r="H68" i="4"/>
  <c r="J68" i="4" s="1"/>
  <c r="G69" i="4"/>
  <c r="H69" i="4" s="1"/>
  <c r="J69" i="4" s="1"/>
  <c r="G70" i="4"/>
  <c r="H70" i="4" s="1"/>
  <c r="J70" i="4" s="1"/>
  <c r="G71" i="4"/>
  <c r="H71" i="4" s="1"/>
  <c r="J71" i="4" s="1"/>
  <c r="G72" i="4"/>
  <c r="H72" i="4"/>
  <c r="J72" i="4" s="1"/>
  <c r="G73" i="4"/>
  <c r="H73" i="4" s="1"/>
  <c r="J73" i="4" s="1"/>
  <c r="G74" i="4"/>
  <c r="H74" i="4" s="1"/>
  <c r="J74" i="4" s="1"/>
  <c r="G75" i="4"/>
  <c r="H75" i="4" s="1"/>
  <c r="J75" i="4" s="1"/>
  <c r="G76" i="4"/>
  <c r="H76" i="4" s="1"/>
  <c r="J76" i="4" s="1"/>
  <c r="G77" i="4"/>
  <c r="H77" i="4" s="1"/>
  <c r="J77" i="4" s="1"/>
  <c r="G78" i="4"/>
  <c r="H78" i="4" s="1"/>
  <c r="J78" i="4" s="1"/>
  <c r="G79" i="4"/>
  <c r="H79" i="4" s="1"/>
  <c r="J79" i="4" s="1"/>
  <c r="G80" i="4"/>
  <c r="H80" i="4" s="1"/>
  <c r="J80" i="4" s="1"/>
  <c r="G81" i="4"/>
  <c r="H81" i="4" s="1"/>
  <c r="J81" i="4" s="1"/>
  <c r="G82" i="4"/>
  <c r="H82" i="4" s="1"/>
  <c r="J82" i="4" s="1"/>
  <c r="G83" i="4"/>
  <c r="H83" i="4" s="1"/>
  <c r="J83" i="4" s="1"/>
  <c r="G84" i="4"/>
  <c r="H84" i="4" s="1"/>
  <c r="J84" i="4" s="1"/>
  <c r="G85" i="4"/>
  <c r="H85" i="4" s="1"/>
  <c r="J85" i="4" s="1"/>
  <c r="G86" i="4"/>
  <c r="H86" i="4" s="1"/>
  <c r="J86" i="4" s="1"/>
  <c r="G87" i="4"/>
  <c r="H87" i="4" s="1"/>
  <c r="J87" i="4" s="1"/>
  <c r="G88" i="4"/>
  <c r="H88" i="4" s="1"/>
  <c r="J88" i="4" s="1"/>
  <c r="G89" i="4"/>
  <c r="H89" i="4" s="1"/>
  <c r="J89" i="4" s="1"/>
  <c r="G90" i="4"/>
  <c r="H90" i="4" s="1"/>
  <c r="J90" i="4" s="1"/>
  <c r="G91" i="4"/>
  <c r="H91" i="4" s="1"/>
  <c r="J91" i="4" s="1"/>
  <c r="G92" i="4"/>
  <c r="H92" i="4" s="1"/>
  <c r="J92" i="4" s="1"/>
  <c r="G93" i="4"/>
  <c r="H93" i="4" s="1"/>
  <c r="J93" i="4" s="1"/>
  <c r="G94" i="4"/>
  <c r="H94" i="4" s="1"/>
  <c r="J94" i="4" s="1"/>
  <c r="G95" i="4"/>
  <c r="H95" i="4" s="1"/>
  <c r="J95" i="4" s="1"/>
  <c r="G96" i="4"/>
  <c r="H96" i="4" s="1"/>
  <c r="J96" i="4" s="1"/>
  <c r="G97" i="4"/>
  <c r="H97" i="4" s="1"/>
  <c r="J97" i="4" s="1"/>
  <c r="G98" i="4"/>
  <c r="H98" i="4" s="1"/>
  <c r="J98" i="4" s="1"/>
  <c r="G99" i="4"/>
  <c r="H99" i="4"/>
  <c r="J99" i="4" s="1"/>
  <c r="G100" i="4"/>
  <c r="H100" i="4" s="1"/>
  <c r="J100" i="4" s="1"/>
  <c r="G101" i="4"/>
  <c r="H101" i="4" s="1"/>
  <c r="J101" i="4" s="1"/>
  <c r="G102" i="4"/>
  <c r="H102" i="4" s="1"/>
  <c r="J102" i="4" s="1"/>
  <c r="G103" i="4"/>
  <c r="H103" i="4"/>
  <c r="J103" i="4" s="1"/>
  <c r="G104" i="4"/>
  <c r="H104" i="4" s="1"/>
  <c r="J104" i="4" s="1"/>
  <c r="G105" i="4"/>
  <c r="H105" i="4" s="1"/>
  <c r="J105" i="4" s="1"/>
  <c r="G106" i="4"/>
  <c r="H106" i="4" s="1"/>
  <c r="J106" i="4" s="1"/>
  <c r="G107" i="4"/>
  <c r="H107" i="4"/>
  <c r="J107" i="4" s="1"/>
  <c r="G108" i="4"/>
  <c r="H108" i="4" s="1"/>
  <c r="J108" i="4" s="1"/>
  <c r="G109" i="4"/>
  <c r="H109" i="4" s="1"/>
  <c r="J109" i="4" s="1"/>
  <c r="G110" i="4"/>
  <c r="H110" i="4" s="1"/>
  <c r="J110" i="4" s="1"/>
  <c r="G111" i="4"/>
  <c r="H111" i="4"/>
  <c r="J111" i="4" s="1"/>
  <c r="G112" i="4"/>
  <c r="H112" i="4" s="1"/>
  <c r="J112" i="4" s="1"/>
  <c r="G113" i="4"/>
  <c r="H113" i="4" s="1"/>
  <c r="J113" i="4" s="1"/>
  <c r="G114" i="4"/>
  <c r="H114" i="4" s="1"/>
  <c r="J114" i="4" s="1"/>
  <c r="G115" i="4"/>
  <c r="H115" i="4" s="1"/>
  <c r="J115" i="4" s="1"/>
  <c r="G116" i="4"/>
  <c r="H116" i="4" s="1"/>
  <c r="J116" i="4" s="1"/>
  <c r="G117" i="4"/>
  <c r="H117" i="4" s="1"/>
  <c r="J117" i="4" s="1"/>
  <c r="G118" i="4"/>
  <c r="H118" i="4" s="1"/>
  <c r="J118" i="4" s="1"/>
  <c r="G119" i="4"/>
  <c r="H119" i="4" s="1"/>
  <c r="J119" i="4" s="1"/>
  <c r="G120" i="4"/>
  <c r="H120" i="4" s="1"/>
  <c r="J120" i="4" s="1"/>
  <c r="G121" i="4"/>
  <c r="H121" i="4" s="1"/>
  <c r="J121" i="4" s="1"/>
  <c r="G122" i="4"/>
  <c r="H122" i="4" s="1"/>
  <c r="J122" i="4" s="1"/>
  <c r="G123" i="4"/>
  <c r="H123" i="4" s="1"/>
  <c r="J123" i="4" s="1"/>
  <c r="G5" i="12" l="1"/>
  <c r="H5" i="12" s="1"/>
  <c r="N6" i="3" s="1"/>
  <c r="G6" i="12"/>
  <c r="H6" i="12" s="1"/>
  <c r="N7" i="3" s="1"/>
  <c r="G7" i="12"/>
  <c r="H7" i="12" s="1"/>
  <c r="N8" i="3" s="1"/>
  <c r="G8" i="12"/>
  <c r="H8" i="12" s="1"/>
  <c r="N9" i="3" s="1"/>
  <c r="G9" i="12"/>
  <c r="H9" i="12" s="1"/>
  <c r="N10" i="3" s="1"/>
  <c r="G10" i="12"/>
  <c r="H10" i="12" s="1"/>
  <c r="N11" i="3" s="1"/>
  <c r="G11" i="12"/>
  <c r="H11" i="12" s="1"/>
  <c r="N12" i="3" s="1"/>
  <c r="G12" i="12"/>
  <c r="H12" i="12" s="1"/>
  <c r="N13" i="3" s="1"/>
  <c r="G13" i="12"/>
  <c r="G14" i="12"/>
  <c r="H14" i="12" s="1"/>
  <c r="N15" i="3" s="1"/>
  <c r="G15" i="12"/>
  <c r="H15" i="12" s="1"/>
  <c r="N16" i="3" s="1"/>
  <c r="G16" i="12"/>
  <c r="H16" i="12" s="1"/>
  <c r="N17" i="3" s="1"/>
  <c r="G17" i="12"/>
  <c r="H17" i="12" s="1"/>
  <c r="N18" i="3" s="1"/>
  <c r="G18" i="12"/>
  <c r="H18" i="12" s="1"/>
  <c r="N19" i="3" s="1"/>
  <c r="G19" i="12"/>
  <c r="H19" i="12" s="1"/>
  <c r="N20" i="3" s="1"/>
  <c r="G20" i="12"/>
  <c r="H20" i="12" s="1"/>
  <c r="N21" i="3" s="1"/>
  <c r="G21" i="12"/>
  <c r="H21" i="12" s="1"/>
  <c r="N22" i="3" s="1"/>
  <c r="G22" i="12"/>
  <c r="H22" i="12" s="1"/>
  <c r="N23" i="3" s="1"/>
  <c r="G23" i="12"/>
  <c r="H23" i="12" s="1"/>
  <c r="N24" i="3" s="1"/>
  <c r="G24" i="12"/>
  <c r="H24" i="12" s="1"/>
  <c r="N25" i="3" s="1"/>
  <c r="G25" i="12"/>
  <c r="H25" i="12" s="1"/>
  <c r="N26" i="3" s="1"/>
  <c r="G26" i="12"/>
  <c r="H26" i="12" s="1"/>
  <c r="N27" i="3" s="1"/>
  <c r="G27" i="12"/>
  <c r="H27" i="12" s="1"/>
  <c r="N28" i="3" s="1"/>
  <c r="G28" i="12"/>
  <c r="G29" i="12"/>
  <c r="H29" i="12" s="1"/>
  <c r="N30" i="3" s="1"/>
  <c r="G30" i="12"/>
  <c r="H30" i="12" s="1"/>
  <c r="N31" i="3" s="1"/>
  <c r="G31" i="12"/>
  <c r="H31" i="12" s="1"/>
  <c r="N32" i="3" s="1"/>
  <c r="G32" i="12"/>
  <c r="H32" i="12" s="1"/>
  <c r="N33" i="3" s="1"/>
  <c r="G33" i="12"/>
  <c r="H33" i="12" s="1"/>
  <c r="N34" i="3" s="1"/>
  <c r="G34" i="12"/>
  <c r="H34" i="12" s="1"/>
  <c r="N35" i="3" s="1"/>
  <c r="G35" i="12"/>
  <c r="H35" i="12" s="1"/>
  <c r="N36" i="3" s="1"/>
  <c r="G36" i="12"/>
  <c r="H36" i="12" s="1"/>
  <c r="N37" i="3" s="1"/>
  <c r="G37" i="12"/>
  <c r="H37" i="12" s="1"/>
  <c r="N38" i="3" s="1"/>
  <c r="G38" i="12"/>
  <c r="H38" i="12" s="1"/>
  <c r="N39" i="3" s="1"/>
  <c r="G39" i="12"/>
  <c r="H39" i="12" s="1"/>
  <c r="N40" i="3" s="1"/>
  <c r="G40" i="12"/>
  <c r="H40" i="12" s="1"/>
  <c r="N41" i="3" s="1"/>
  <c r="G41" i="12"/>
  <c r="H41" i="12" s="1"/>
  <c r="N42" i="3" s="1"/>
  <c r="G42" i="12"/>
  <c r="H42" i="12" s="1"/>
  <c r="N43" i="3" s="1"/>
  <c r="G43" i="12"/>
  <c r="H43" i="12" s="1"/>
  <c r="N44" i="3" s="1"/>
  <c r="G44" i="12"/>
  <c r="H44" i="12" s="1"/>
  <c r="N45" i="3" s="1"/>
  <c r="G45" i="12"/>
  <c r="G46" i="12"/>
  <c r="H46" i="12" s="1"/>
  <c r="N47" i="3" s="1"/>
  <c r="G47" i="12"/>
  <c r="H47" i="12" s="1"/>
  <c r="N48" i="3" s="1"/>
  <c r="G48" i="12"/>
  <c r="H48" i="12" s="1"/>
  <c r="N49" i="3" s="1"/>
  <c r="G49" i="12"/>
  <c r="H49" i="12" s="1"/>
  <c r="N50" i="3" s="1"/>
  <c r="G50" i="12"/>
  <c r="H50" i="12" s="1"/>
  <c r="N51" i="3" s="1"/>
  <c r="G51" i="12"/>
  <c r="H51" i="12" s="1"/>
  <c r="N52" i="3" s="1"/>
  <c r="G52" i="12"/>
  <c r="G53" i="12"/>
  <c r="H53" i="12" s="1"/>
  <c r="N54" i="3" s="1"/>
  <c r="T54" i="3" s="1"/>
  <c r="G54" i="12"/>
  <c r="H54" i="12" s="1"/>
  <c r="N55" i="3" s="1"/>
  <c r="G55" i="12"/>
  <c r="H55" i="12" s="1"/>
  <c r="N56" i="3" s="1"/>
  <c r="G56" i="12"/>
  <c r="H56" i="12" s="1"/>
  <c r="N57" i="3" s="1"/>
  <c r="G57" i="12"/>
  <c r="H57" i="12" s="1"/>
  <c r="N58" i="3" s="1"/>
  <c r="G58" i="12"/>
  <c r="H58" i="12" s="1"/>
  <c r="N59" i="3" s="1"/>
  <c r="G59" i="12"/>
  <c r="H59" i="12" s="1"/>
  <c r="N60" i="3" s="1"/>
  <c r="G60" i="12"/>
  <c r="H60" i="12" s="1"/>
  <c r="N61" i="3" s="1"/>
  <c r="G61" i="12"/>
  <c r="H61" i="12" s="1"/>
  <c r="N62" i="3" s="1"/>
  <c r="G62" i="12"/>
  <c r="H62" i="12" s="1"/>
  <c r="N63" i="3" s="1"/>
  <c r="G63" i="12"/>
  <c r="H63" i="12" s="1"/>
  <c r="N64" i="3" s="1"/>
  <c r="G64" i="12"/>
  <c r="H64" i="12" s="1"/>
  <c r="N65" i="3" s="1"/>
  <c r="G65" i="12"/>
  <c r="H65" i="12" s="1"/>
  <c r="N66" i="3" s="1"/>
  <c r="G66" i="12"/>
  <c r="H66" i="12" s="1"/>
  <c r="N67" i="3" s="1"/>
  <c r="G67" i="12"/>
  <c r="H67" i="12" s="1"/>
  <c r="N68" i="3" s="1"/>
  <c r="G68" i="12"/>
  <c r="H68" i="12" s="1"/>
  <c r="N69" i="3" s="1"/>
  <c r="G69" i="12"/>
  <c r="H69" i="12" s="1"/>
  <c r="N70" i="3" s="1"/>
  <c r="G70" i="12"/>
  <c r="H70" i="12" s="1"/>
  <c r="N71" i="3" s="1"/>
  <c r="G71" i="12"/>
  <c r="H71" i="12" s="1"/>
  <c r="N72" i="3" s="1"/>
  <c r="G72" i="12"/>
  <c r="H72" i="12" s="1"/>
  <c r="N73" i="3" s="1"/>
  <c r="G73" i="12"/>
  <c r="H73" i="12" s="1"/>
  <c r="N74" i="3" s="1"/>
  <c r="G74" i="12"/>
  <c r="H74" i="12" s="1"/>
  <c r="N75" i="3" s="1"/>
  <c r="G75" i="12"/>
  <c r="H75" i="12" s="1"/>
  <c r="N76" i="3" s="1"/>
  <c r="G76" i="12"/>
  <c r="H76" i="12" s="1"/>
  <c r="N77" i="3" s="1"/>
  <c r="G77" i="12"/>
  <c r="H77" i="12" s="1"/>
  <c r="N78" i="3" s="1"/>
  <c r="G78" i="12"/>
  <c r="H78" i="12" s="1"/>
  <c r="N79" i="3" s="1"/>
  <c r="G79" i="12"/>
  <c r="H79" i="12" s="1"/>
  <c r="N80" i="3" s="1"/>
  <c r="G80" i="12"/>
  <c r="H80" i="12" s="1"/>
  <c r="N81" i="3" s="1"/>
  <c r="G81" i="12"/>
  <c r="H81" i="12" s="1"/>
  <c r="N82" i="3" s="1"/>
  <c r="G82" i="12"/>
  <c r="H82" i="12" s="1"/>
  <c r="N83" i="3" s="1"/>
  <c r="G83" i="12"/>
  <c r="H83" i="12" s="1"/>
  <c r="N84" i="3" s="1"/>
  <c r="G84" i="12"/>
  <c r="H84" i="12" s="1"/>
  <c r="N85" i="3" s="1"/>
  <c r="G85" i="12"/>
  <c r="H85" i="12" s="1"/>
  <c r="N86" i="3" s="1"/>
  <c r="G86" i="12"/>
  <c r="H86" i="12" s="1"/>
  <c r="N87" i="3" s="1"/>
  <c r="G87" i="12"/>
  <c r="H87" i="12" s="1"/>
  <c r="N88" i="3" s="1"/>
  <c r="G88" i="12"/>
  <c r="H88" i="12" s="1"/>
  <c r="N89" i="3" s="1"/>
  <c r="G89" i="12"/>
  <c r="H89" i="12" s="1"/>
  <c r="N90" i="3" s="1"/>
  <c r="G90" i="12"/>
  <c r="H90" i="12" s="1"/>
  <c r="N91" i="3" s="1"/>
  <c r="G91" i="12"/>
  <c r="H91" i="12" s="1"/>
  <c r="N92" i="3" s="1"/>
  <c r="G92" i="12"/>
  <c r="H92" i="12" s="1"/>
  <c r="N93" i="3" s="1"/>
  <c r="G93" i="12"/>
  <c r="H93" i="12" s="1"/>
  <c r="N94" i="3" s="1"/>
  <c r="G94" i="12"/>
  <c r="H94" i="12" s="1"/>
  <c r="N95" i="3" s="1"/>
  <c r="G95" i="12"/>
  <c r="H95" i="12" s="1"/>
  <c r="N96" i="3" s="1"/>
  <c r="G96" i="12"/>
  <c r="H96" i="12" s="1"/>
  <c r="N97" i="3" s="1"/>
  <c r="G97" i="12"/>
  <c r="H97" i="12" s="1"/>
  <c r="N98" i="3" s="1"/>
  <c r="G98" i="12"/>
  <c r="H98" i="12" s="1"/>
  <c r="N99" i="3" s="1"/>
  <c r="G99" i="12"/>
  <c r="H99" i="12" s="1"/>
  <c r="N100" i="3" s="1"/>
  <c r="G100" i="12"/>
  <c r="H100" i="12" s="1"/>
  <c r="N101" i="3" s="1"/>
  <c r="G101" i="12"/>
  <c r="H101" i="12" s="1"/>
  <c r="N102" i="3" s="1"/>
  <c r="G102" i="12"/>
  <c r="H102" i="12" s="1"/>
  <c r="N103" i="3" s="1"/>
  <c r="G103" i="12"/>
  <c r="G104" i="12"/>
  <c r="H104" i="12" s="1"/>
  <c r="N105" i="3" s="1"/>
  <c r="G105" i="12"/>
  <c r="H105" i="12" s="1"/>
  <c r="N106" i="3" s="1"/>
  <c r="G106" i="12"/>
  <c r="H106" i="12" s="1"/>
  <c r="N107" i="3" s="1"/>
  <c r="G107" i="12"/>
  <c r="H107" i="12" s="1"/>
  <c r="N108" i="3" s="1"/>
  <c r="G108" i="12"/>
  <c r="H108" i="12" s="1"/>
  <c r="N109" i="3" s="1"/>
  <c r="G109" i="12"/>
  <c r="H109" i="12" s="1"/>
  <c r="N110" i="3" s="1"/>
  <c r="G110" i="12"/>
  <c r="H110" i="12" s="1"/>
  <c r="N111" i="3" s="1"/>
  <c r="G111" i="12"/>
  <c r="H111" i="12" s="1"/>
  <c r="N112" i="3" s="1"/>
  <c r="G112" i="12"/>
  <c r="H112" i="12" s="1"/>
  <c r="N113" i="3" s="1"/>
  <c r="G113" i="12"/>
  <c r="H113" i="12" s="1"/>
  <c r="N114" i="3" s="1"/>
  <c r="G114" i="12"/>
  <c r="H114" i="12" s="1"/>
  <c r="N115" i="3" s="1"/>
  <c r="G115" i="12"/>
  <c r="H115" i="12" s="1"/>
  <c r="N116" i="3" s="1"/>
  <c r="G116" i="12"/>
  <c r="H116" i="12" s="1"/>
  <c r="N117" i="3" s="1"/>
  <c r="G117" i="12"/>
  <c r="H117" i="12" s="1"/>
  <c r="N118" i="3" s="1"/>
  <c r="G118" i="12"/>
  <c r="H118" i="12" s="1"/>
  <c r="N119" i="3" s="1"/>
  <c r="G119" i="12"/>
  <c r="H119" i="12" s="1"/>
  <c r="N120" i="3" s="1"/>
  <c r="G120" i="12"/>
  <c r="H120" i="12" s="1"/>
  <c r="N121" i="3" s="1"/>
  <c r="G121" i="12"/>
  <c r="H121" i="12" s="1"/>
  <c r="N122" i="3" s="1"/>
  <c r="G122" i="12"/>
  <c r="H122" i="12" s="1"/>
  <c r="N123" i="3" s="1"/>
  <c r="G123" i="12"/>
  <c r="H123" i="12" s="1"/>
  <c r="N124" i="3" s="1"/>
  <c r="G3" i="12"/>
  <c r="H3" i="12" s="1"/>
  <c r="N4" i="3" s="1"/>
  <c r="G11" i="1"/>
  <c r="H13" i="12"/>
  <c r="N14" i="3" s="1"/>
  <c r="H28" i="12"/>
  <c r="N29" i="3" s="1"/>
  <c r="H45" i="12"/>
  <c r="N46" i="3" s="1"/>
  <c r="H52" i="12"/>
  <c r="N53" i="3" s="1"/>
  <c r="H103" i="12"/>
  <c r="N104" i="3" s="1"/>
  <c r="G12" i="14"/>
  <c r="H12" i="14" s="1"/>
  <c r="E13" i="3" s="1"/>
  <c r="G112" i="2" l="1"/>
  <c r="G111" i="2"/>
  <c r="H111" i="2" s="1"/>
  <c r="L112" i="3" s="1"/>
  <c r="G3" i="2"/>
  <c r="H3" i="2" s="1"/>
  <c r="J3" i="2" s="1"/>
  <c r="J20" i="12"/>
  <c r="J18" i="12"/>
  <c r="J16" i="12"/>
  <c r="J6" i="12"/>
  <c r="J10" i="12"/>
  <c r="J11" i="12"/>
  <c r="J13" i="12"/>
  <c r="J27" i="12"/>
  <c r="J32" i="12"/>
  <c r="J58" i="12"/>
  <c r="J66" i="12"/>
  <c r="J70" i="12"/>
  <c r="J73" i="12"/>
  <c r="J74" i="12"/>
  <c r="J78" i="12"/>
  <c r="J83" i="12"/>
  <c r="J85" i="12"/>
  <c r="J86" i="12"/>
  <c r="J87" i="12"/>
  <c r="J88" i="12"/>
  <c r="J89" i="12"/>
  <c r="J92" i="12"/>
  <c r="J93" i="12"/>
  <c r="J94" i="12"/>
  <c r="J96" i="12"/>
  <c r="J102" i="12"/>
  <c r="J106" i="12"/>
  <c r="J111" i="12"/>
  <c r="J116" i="12"/>
  <c r="J3" i="12"/>
  <c r="J122" i="12" l="1"/>
  <c r="G121" i="2"/>
  <c r="H121" i="2" s="1"/>
  <c r="G120" i="2"/>
  <c r="H120" i="2" s="1"/>
  <c r="L121" i="3" s="1"/>
  <c r="J121" i="2" l="1"/>
  <c r="L122" i="3"/>
  <c r="G59" i="1"/>
  <c r="H59" i="1" s="1"/>
  <c r="M60" i="3" s="1"/>
  <c r="G58" i="1"/>
  <c r="H58" i="1" s="1"/>
  <c r="G59" i="2"/>
  <c r="G58" i="2"/>
  <c r="G59" i="10"/>
  <c r="H59" i="10" s="1"/>
  <c r="K60" i="3" s="1"/>
  <c r="G58" i="10"/>
  <c r="H58" i="10" s="1"/>
  <c r="G59" i="9"/>
  <c r="H59" i="9" s="1"/>
  <c r="G58" i="9"/>
  <c r="H58" i="9" s="1"/>
  <c r="J58" i="9" s="1"/>
  <c r="G60" i="9"/>
  <c r="H60" i="9" s="1"/>
  <c r="J60" i="9" s="1"/>
  <c r="G61" i="9"/>
  <c r="H61" i="9" s="1"/>
  <c r="J61" i="9" s="1"/>
  <c r="G59" i="5"/>
  <c r="H59" i="5" s="1"/>
  <c r="G58" i="5"/>
  <c r="H58" i="5" s="1"/>
  <c r="J58" i="5" s="1"/>
  <c r="G59" i="7"/>
  <c r="H59" i="7" s="1"/>
  <c r="F60" i="3" s="1"/>
  <c r="G58" i="7"/>
  <c r="H58" i="7" s="1"/>
  <c r="G60" i="7"/>
  <c r="H60" i="7" s="1"/>
  <c r="G61" i="7"/>
  <c r="H61" i="7" s="1"/>
  <c r="G59" i="6"/>
  <c r="H59" i="6" s="1"/>
  <c r="G60" i="3" s="1"/>
  <c r="G58" i="6"/>
  <c r="H58" i="6" s="1"/>
  <c r="G59" i="14"/>
  <c r="H59" i="14" s="1"/>
  <c r="E60" i="3" s="1"/>
  <c r="G58" i="14"/>
  <c r="H58" i="14" s="1"/>
  <c r="E59" i="3" s="1"/>
  <c r="G60" i="14"/>
  <c r="H60" i="14" s="1"/>
  <c r="E61" i="3" s="1"/>
  <c r="G61" i="14"/>
  <c r="H61" i="14" s="1"/>
  <c r="E62" i="3" s="1"/>
  <c r="G59" i="8"/>
  <c r="H59" i="8" s="1"/>
  <c r="D60" i="3" s="1"/>
  <c r="J59" i="9" l="1"/>
  <c r="J60" i="3"/>
  <c r="I60" i="3"/>
  <c r="T60" i="3" s="1"/>
  <c r="J59" i="5"/>
  <c r="H60" i="3"/>
  <c r="Q60" i="3" s="1"/>
  <c r="J58" i="1"/>
  <c r="M59" i="3"/>
  <c r="J61" i="7"/>
  <c r="F62" i="3"/>
  <c r="J59" i="14"/>
  <c r="J58" i="7"/>
  <c r="F59" i="3"/>
  <c r="Q59" i="3" s="1"/>
  <c r="J59" i="1"/>
  <c r="J60" i="7"/>
  <c r="F61" i="3"/>
  <c r="J58" i="6"/>
  <c r="G59" i="3"/>
  <c r="J59" i="7"/>
  <c r="J59" i="12"/>
  <c r="J59" i="8"/>
  <c r="J61" i="14"/>
  <c r="J61" i="12"/>
  <c r="J58" i="14"/>
  <c r="J59" i="10"/>
  <c r="J60" i="14"/>
  <c r="J59" i="6"/>
  <c r="J58" i="10"/>
  <c r="K59" i="3"/>
  <c r="J60" i="12"/>
  <c r="H58" i="2"/>
  <c r="H59" i="2"/>
  <c r="L60" i="3" s="1"/>
  <c r="J61" i="3"/>
  <c r="J59" i="3"/>
  <c r="J62" i="3"/>
  <c r="I62" i="3"/>
  <c r="I61" i="3"/>
  <c r="I59" i="3"/>
  <c r="H59" i="3"/>
  <c r="E60" i="16" l="1"/>
  <c r="Z60" i="3"/>
  <c r="D59" i="16"/>
  <c r="D60" i="16"/>
  <c r="P60" i="3"/>
  <c r="O60" i="3" s="1"/>
  <c r="J59" i="2"/>
  <c r="J123" i="12"/>
  <c r="J58" i="2"/>
  <c r="L59" i="3"/>
  <c r="S59" i="3" l="1"/>
  <c r="S60" i="3"/>
  <c r="F60" i="16"/>
  <c r="U60" i="3"/>
  <c r="W60" i="3"/>
  <c r="G4" i="7"/>
  <c r="G11" i="10" l="1"/>
  <c r="H4" i="7" l="1"/>
  <c r="F5" i="3" s="1"/>
  <c r="G3" i="7"/>
  <c r="G3" i="8" l="1"/>
  <c r="H3" i="8" s="1"/>
  <c r="J3" i="8" s="1"/>
  <c r="G4" i="14" l="1"/>
  <c r="H4" i="14" s="1"/>
  <c r="E5" i="3" s="1"/>
  <c r="G5" i="14"/>
  <c r="H5" i="14" s="1"/>
  <c r="E6" i="3" s="1"/>
  <c r="G6" i="14"/>
  <c r="H6" i="14" s="1"/>
  <c r="E7" i="3" s="1"/>
  <c r="G7" i="14"/>
  <c r="H7" i="14" s="1"/>
  <c r="E8" i="3" s="1"/>
  <c r="G8" i="14"/>
  <c r="H8" i="14" s="1"/>
  <c r="E9" i="3" s="1"/>
  <c r="G9" i="14"/>
  <c r="H9" i="14" s="1"/>
  <c r="E10" i="3" s="1"/>
  <c r="G10" i="14"/>
  <c r="H10" i="14" s="1"/>
  <c r="E11" i="3" s="1"/>
  <c r="G11" i="14"/>
  <c r="H11" i="14" s="1"/>
  <c r="E12" i="3" s="1"/>
  <c r="G13" i="14"/>
  <c r="H13" i="14" s="1"/>
  <c r="E14" i="3" s="1"/>
  <c r="G14" i="14"/>
  <c r="H14" i="14" s="1"/>
  <c r="E15" i="3" s="1"/>
  <c r="G15" i="14"/>
  <c r="H15" i="14" s="1"/>
  <c r="E16" i="3" s="1"/>
  <c r="G16" i="14"/>
  <c r="H16" i="14" s="1"/>
  <c r="E17" i="3" s="1"/>
  <c r="G17" i="14"/>
  <c r="H17" i="14" s="1"/>
  <c r="E18" i="3" s="1"/>
  <c r="G18" i="14"/>
  <c r="H18" i="14" s="1"/>
  <c r="E19" i="3" s="1"/>
  <c r="G19" i="14"/>
  <c r="H19" i="14" s="1"/>
  <c r="E20" i="3" s="1"/>
  <c r="G20" i="14"/>
  <c r="H20" i="14" s="1"/>
  <c r="E21" i="3" s="1"/>
  <c r="G21" i="14"/>
  <c r="H21" i="14" s="1"/>
  <c r="E22" i="3" s="1"/>
  <c r="G22" i="14"/>
  <c r="H22" i="14" s="1"/>
  <c r="E23" i="3" s="1"/>
  <c r="G23" i="14"/>
  <c r="H23" i="14" s="1"/>
  <c r="E24" i="3" s="1"/>
  <c r="G24" i="14"/>
  <c r="H24" i="14" s="1"/>
  <c r="E25" i="3" s="1"/>
  <c r="G25" i="14"/>
  <c r="H25" i="14" s="1"/>
  <c r="E26" i="3" s="1"/>
  <c r="G26" i="14"/>
  <c r="H26" i="14" s="1"/>
  <c r="E27" i="3" s="1"/>
  <c r="G27" i="14"/>
  <c r="H27" i="14" s="1"/>
  <c r="E28" i="3" s="1"/>
  <c r="G28" i="14"/>
  <c r="H28" i="14" s="1"/>
  <c r="E29" i="3" s="1"/>
  <c r="G29" i="14"/>
  <c r="H29" i="14" s="1"/>
  <c r="E30" i="3" s="1"/>
  <c r="G30" i="14"/>
  <c r="H30" i="14" s="1"/>
  <c r="E31" i="3" s="1"/>
  <c r="G31" i="14"/>
  <c r="H31" i="14" s="1"/>
  <c r="E32" i="3" s="1"/>
  <c r="G32" i="14"/>
  <c r="H32" i="14" s="1"/>
  <c r="E33" i="3" s="1"/>
  <c r="G33" i="14"/>
  <c r="H33" i="14" s="1"/>
  <c r="E34" i="3" s="1"/>
  <c r="G34" i="14"/>
  <c r="H34" i="14" s="1"/>
  <c r="E35" i="3" s="1"/>
  <c r="G35" i="14"/>
  <c r="H35" i="14" s="1"/>
  <c r="E36" i="3" s="1"/>
  <c r="G36" i="14"/>
  <c r="H36" i="14" s="1"/>
  <c r="E37" i="3" s="1"/>
  <c r="G37" i="14"/>
  <c r="H37" i="14" s="1"/>
  <c r="E38" i="3" s="1"/>
  <c r="G38" i="14"/>
  <c r="H38" i="14" s="1"/>
  <c r="E39" i="3" s="1"/>
  <c r="G39" i="14"/>
  <c r="H39" i="14" s="1"/>
  <c r="E40" i="3" s="1"/>
  <c r="G40" i="14"/>
  <c r="H40" i="14" s="1"/>
  <c r="E41" i="3" s="1"/>
  <c r="G41" i="14"/>
  <c r="H41" i="14" s="1"/>
  <c r="E42" i="3" s="1"/>
  <c r="G42" i="14"/>
  <c r="H42" i="14" s="1"/>
  <c r="E43" i="3" s="1"/>
  <c r="G43" i="14"/>
  <c r="H43" i="14" s="1"/>
  <c r="E44" i="3" s="1"/>
  <c r="G44" i="14"/>
  <c r="H44" i="14" s="1"/>
  <c r="E45" i="3" s="1"/>
  <c r="G45" i="14"/>
  <c r="H45" i="14" s="1"/>
  <c r="E46" i="3" s="1"/>
  <c r="G46" i="14"/>
  <c r="H46" i="14" s="1"/>
  <c r="E47" i="3" s="1"/>
  <c r="G47" i="14"/>
  <c r="H47" i="14" s="1"/>
  <c r="E48" i="3" s="1"/>
  <c r="G48" i="14"/>
  <c r="H48" i="14" s="1"/>
  <c r="E49" i="3" s="1"/>
  <c r="G49" i="14"/>
  <c r="H49" i="14" s="1"/>
  <c r="E50" i="3" s="1"/>
  <c r="G50" i="14"/>
  <c r="H50" i="14" s="1"/>
  <c r="E51" i="3" s="1"/>
  <c r="G51" i="14"/>
  <c r="H51" i="14" s="1"/>
  <c r="E52" i="3" s="1"/>
  <c r="G52" i="14"/>
  <c r="H52" i="14" s="1"/>
  <c r="E53" i="3" s="1"/>
  <c r="G53" i="14"/>
  <c r="H53" i="14" s="1"/>
  <c r="E54" i="3" s="1"/>
  <c r="G54" i="14"/>
  <c r="H54" i="14" s="1"/>
  <c r="E55" i="3" s="1"/>
  <c r="G55" i="14"/>
  <c r="H55" i="14" s="1"/>
  <c r="E56" i="3" s="1"/>
  <c r="G56" i="14"/>
  <c r="H56" i="14" s="1"/>
  <c r="E57" i="3" s="1"/>
  <c r="G57" i="14"/>
  <c r="H57" i="14" s="1"/>
  <c r="E58" i="3" s="1"/>
  <c r="G62" i="14"/>
  <c r="H62" i="14" s="1"/>
  <c r="E63" i="3" s="1"/>
  <c r="G63" i="14"/>
  <c r="H63" i="14" s="1"/>
  <c r="E64" i="3" s="1"/>
  <c r="G64" i="14"/>
  <c r="H64" i="14" s="1"/>
  <c r="E65" i="3" s="1"/>
  <c r="G65" i="14"/>
  <c r="H65" i="14" s="1"/>
  <c r="E66" i="3" s="1"/>
  <c r="G66" i="14"/>
  <c r="H66" i="14" s="1"/>
  <c r="E67" i="3" s="1"/>
  <c r="G67" i="14"/>
  <c r="H67" i="14" s="1"/>
  <c r="E68" i="3" s="1"/>
  <c r="G68" i="14"/>
  <c r="H68" i="14" s="1"/>
  <c r="E69" i="3" s="1"/>
  <c r="G69" i="14"/>
  <c r="H69" i="14" s="1"/>
  <c r="E70" i="3" s="1"/>
  <c r="G70" i="14"/>
  <c r="H70" i="14" s="1"/>
  <c r="E71" i="3" s="1"/>
  <c r="G71" i="14"/>
  <c r="H71" i="14" s="1"/>
  <c r="E72" i="3" s="1"/>
  <c r="G72" i="14"/>
  <c r="H72" i="14" s="1"/>
  <c r="E73" i="3" s="1"/>
  <c r="G73" i="14"/>
  <c r="H73" i="14" s="1"/>
  <c r="E74" i="3" s="1"/>
  <c r="G74" i="14"/>
  <c r="H74" i="14" s="1"/>
  <c r="E75" i="3" s="1"/>
  <c r="G75" i="14"/>
  <c r="H75" i="14" s="1"/>
  <c r="E76" i="3" s="1"/>
  <c r="G76" i="14"/>
  <c r="H76" i="14" s="1"/>
  <c r="E77" i="3" s="1"/>
  <c r="G77" i="14"/>
  <c r="H77" i="14" s="1"/>
  <c r="E78" i="3" s="1"/>
  <c r="G78" i="14"/>
  <c r="H78" i="14" s="1"/>
  <c r="E79" i="3" s="1"/>
  <c r="G79" i="14"/>
  <c r="H79" i="14" s="1"/>
  <c r="E80" i="3" s="1"/>
  <c r="G80" i="14"/>
  <c r="H80" i="14" s="1"/>
  <c r="E81" i="3" s="1"/>
  <c r="G81" i="14"/>
  <c r="H81" i="14" s="1"/>
  <c r="E82" i="3" s="1"/>
  <c r="G82" i="14"/>
  <c r="H82" i="14" s="1"/>
  <c r="E83" i="3" s="1"/>
  <c r="G83" i="14"/>
  <c r="H83" i="14" s="1"/>
  <c r="E84" i="3" s="1"/>
  <c r="G84" i="14"/>
  <c r="H84" i="14" s="1"/>
  <c r="E85" i="3" s="1"/>
  <c r="G85" i="14"/>
  <c r="H85" i="14" s="1"/>
  <c r="E86" i="3" s="1"/>
  <c r="G86" i="14"/>
  <c r="H86" i="14" s="1"/>
  <c r="E87" i="3" s="1"/>
  <c r="G87" i="14"/>
  <c r="H87" i="14" s="1"/>
  <c r="E88" i="3" s="1"/>
  <c r="G88" i="14"/>
  <c r="H88" i="14" s="1"/>
  <c r="E89" i="3" s="1"/>
  <c r="G89" i="14"/>
  <c r="H89" i="14" s="1"/>
  <c r="E90" i="3" s="1"/>
  <c r="G90" i="14"/>
  <c r="H90" i="14" s="1"/>
  <c r="E91" i="3" s="1"/>
  <c r="G91" i="14"/>
  <c r="H91" i="14" s="1"/>
  <c r="E92" i="3" s="1"/>
  <c r="G92" i="14"/>
  <c r="H92" i="14" s="1"/>
  <c r="E93" i="3" s="1"/>
  <c r="G93" i="14"/>
  <c r="H93" i="14" s="1"/>
  <c r="E94" i="3" s="1"/>
  <c r="G94" i="14"/>
  <c r="H94" i="14" s="1"/>
  <c r="E95" i="3" s="1"/>
  <c r="G95" i="14"/>
  <c r="H95" i="14" s="1"/>
  <c r="E96" i="3" s="1"/>
  <c r="G96" i="14"/>
  <c r="H96" i="14" s="1"/>
  <c r="E97" i="3" s="1"/>
  <c r="G97" i="14"/>
  <c r="H97" i="14" s="1"/>
  <c r="E98" i="3" s="1"/>
  <c r="G98" i="14"/>
  <c r="H98" i="14" s="1"/>
  <c r="E99" i="3" s="1"/>
  <c r="G99" i="14"/>
  <c r="H99" i="14" s="1"/>
  <c r="E100" i="3" s="1"/>
  <c r="G100" i="14"/>
  <c r="H100" i="14" s="1"/>
  <c r="E101" i="3" s="1"/>
  <c r="G101" i="14"/>
  <c r="H101" i="14" s="1"/>
  <c r="E102" i="3" s="1"/>
  <c r="G102" i="14"/>
  <c r="H102" i="14" s="1"/>
  <c r="E103" i="3" s="1"/>
  <c r="G103" i="14"/>
  <c r="H103" i="14" s="1"/>
  <c r="E104" i="3" s="1"/>
  <c r="G104" i="14"/>
  <c r="H104" i="14" s="1"/>
  <c r="E105" i="3" s="1"/>
  <c r="G105" i="14"/>
  <c r="H105" i="14" s="1"/>
  <c r="E106" i="3" s="1"/>
  <c r="G106" i="14"/>
  <c r="H106" i="14" s="1"/>
  <c r="E107" i="3" s="1"/>
  <c r="G107" i="14"/>
  <c r="H107" i="14" s="1"/>
  <c r="E108" i="3" s="1"/>
  <c r="G108" i="14"/>
  <c r="H108" i="14" s="1"/>
  <c r="E109" i="3" s="1"/>
  <c r="G109" i="14"/>
  <c r="H109" i="14" s="1"/>
  <c r="E110" i="3" s="1"/>
  <c r="G110" i="14"/>
  <c r="H110" i="14" s="1"/>
  <c r="E111" i="3" s="1"/>
  <c r="G111" i="14"/>
  <c r="H111" i="14" s="1"/>
  <c r="E112" i="3" s="1"/>
  <c r="G112" i="14"/>
  <c r="H112" i="14" s="1"/>
  <c r="E113" i="3" s="1"/>
  <c r="G113" i="14"/>
  <c r="H113" i="14" s="1"/>
  <c r="E114" i="3" s="1"/>
  <c r="G114" i="14"/>
  <c r="H114" i="14" s="1"/>
  <c r="E115" i="3" s="1"/>
  <c r="G115" i="14"/>
  <c r="H115" i="14" s="1"/>
  <c r="E116" i="3" s="1"/>
  <c r="G116" i="14"/>
  <c r="H116" i="14" s="1"/>
  <c r="E117" i="3" s="1"/>
  <c r="G117" i="14"/>
  <c r="H117" i="14" s="1"/>
  <c r="E118" i="3" s="1"/>
  <c r="G118" i="14"/>
  <c r="H118" i="14" s="1"/>
  <c r="E119" i="3" s="1"/>
  <c r="G119" i="14"/>
  <c r="H119" i="14" s="1"/>
  <c r="E120" i="3" s="1"/>
  <c r="G120" i="14"/>
  <c r="H120" i="14" s="1"/>
  <c r="E121" i="3" s="1"/>
  <c r="G121" i="14"/>
  <c r="H121" i="14" s="1"/>
  <c r="E122" i="3" s="1"/>
  <c r="G122" i="14"/>
  <c r="H122" i="14" s="1"/>
  <c r="E123" i="3" s="1"/>
  <c r="G123" i="14"/>
  <c r="H123" i="14" s="1"/>
  <c r="E124" i="3" s="1"/>
  <c r="G5" i="2"/>
  <c r="H5" i="2" s="1"/>
  <c r="L6" i="3" s="1"/>
  <c r="G6" i="2"/>
  <c r="H6" i="2" s="1"/>
  <c r="G7" i="2"/>
  <c r="H7" i="2" s="1"/>
  <c r="L8" i="3" s="1"/>
  <c r="G8" i="2"/>
  <c r="H8" i="2" s="1"/>
  <c r="L9" i="3" s="1"/>
  <c r="G9" i="2"/>
  <c r="H9" i="2" s="1"/>
  <c r="L10" i="3" s="1"/>
  <c r="G10" i="2"/>
  <c r="H10" i="2" s="1"/>
  <c r="G11" i="2"/>
  <c r="H11" i="2" s="1"/>
  <c r="L12" i="3" s="1"/>
  <c r="G12" i="2"/>
  <c r="H12" i="2" s="1"/>
  <c r="L13" i="3" s="1"/>
  <c r="G13" i="2"/>
  <c r="H13" i="2" s="1"/>
  <c r="L14" i="3" s="1"/>
  <c r="G14" i="2"/>
  <c r="H14" i="2" s="1"/>
  <c r="L15" i="3" s="1"/>
  <c r="G15" i="2"/>
  <c r="H15" i="2" s="1"/>
  <c r="L16" i="3" s="1"/>
  <c r="G16" i="2"/>
  <c r="H16" i="2" s="1"/>
  <c r="L17" i="3" s="1"/>
  <c r="G17" i="2"/>
  <c r="H17" i="2" s="1"/>
  <c r="L18" i="3" s="1"/>
  <c r="G18" i="2"/>
  <c r="H18" i="2" s="1"/>
  <c r="L19" i="3" s="1"/>
  <c r="G19" i="2"/>
  <c r="H19" i="2" s="1"/>
  <c r="L20" i="3" s="1"/>
  <c r="G20" i="2"/>
  <c r="H20" i="2" s="1"/>
  <c r="L21" i="3" s="1"/>
  <c r="G21" i="2"/>
  <c r="H21" i="2" s="1"/>
  <c r="L22" i="3" s="1"/>
  <c r="G22" i="2"/>
  <c r="H22" i="2" s="1"/>
  <c r="L23" i="3" s="1"/>
  <c r="G23" i="2"/>
  <c r="H23" i="2" s="1"/>
  <c r="L24" i="3" s="1"/>
  <c r="G24" i="2"/>
  <c r="H24" i="2" s="1"/>
  <c r="L25" i="3" s="1"/>
  <c r="G25" i="2"/>
  <c r="H25" i="2" s="1"/>
  <c r="L26" i="3" s="1"/>
  <c r="G26" i="2"/>
  <c r="H26" i="2" s="1"/>
  <c r="L27" i="3" s="1"/>
  <c r="G27" i="2"/>
  <c r="H27" i="2" s="1"/>
  <c r="L28" i="3" s="1"/>
  <c r="G28" i="2"/>
  <c r="H28" i="2" s="1"/>
  <c r="L29" i="3" s="1"/>
  <c r="G29" i="2"/>
  <c r="H29" i="2" s="1"/>
  <c r="L30" i="3" s="1"/>
  <c r="G30" i="2"/>
  <c r="H30" i="2" s="1"/>
  <c r="L31" i="3" s="1"/>
  <c r="G31" i="2"/>
  <c r="H31" i="2" s="1"/>
  <c r="L32" i="3" s="1"/>
  <c r="G32" i="2"/>
  <c r="H32" i="2" s="1"/>
  <c r="L33" i="3" s="1"/>
  <c r="G33" i="2"/>
  <c r="H33" i="2" s="1"/>
  <c r="L34" i="3" s="1"/>
  <c r="G34" i="2"/>
  <c r="H34" i="2" s="1"/>
  <c r="L35" i="3" s="1"/>
  <c r="G35" i="2"/>
  <c r="H35" i="2" s="1"/>
  <c r="L36" i="3" s="1"/>
  <c r="G36" i="2"/>
  <c r="H36" i="2" s="1"/>
  <c r="L37" i="3" s="1"/>
  <c r="G37" i="2"/>
  <c r="H37" i="2" s="1"/>
  <c r="L38" i="3" s="1"/>
  <c r="G38" i="2"/>
  <c r="H38" i="2" s="1"/>
  <c r="L39" i="3" s="1"/>
  <c r="G39" i="2"/>
  <c r="H39" i="2" s="1"/>
  <c r="L40" i="3" s="1"/>
  <c r="G40" i="2"/>
  <c r="H40" i="2" s="1"/>
  <c r="L41" i="3" s="1"/>
  <c r="G41" i="2"/>
  <c r="H41" i="2" s="1"/>
  <c r="L42" i="3" s="1"/>
  <c r="G42" i="2"/>
  <c r="H42" i="2" s="1"/>
  <c r="L43" i="3" s="1"/>
  <c r="G43" i="2"/>
  <c r="H43" i="2" s="1"/>
  <c r="L44" i="3" s="1"/>
  <c r="G44" i="2"/>
  <c r="H44" i="2" s="1"/>
  <c r="L45" i="3" s="1"/>
  <c r="G45" i="2"/>
  <c r="H45" i="2" s="1"/>
  <c r="L46" i="3" s="1"/>
  <c r="G46" i="2"/>
  <c r="H46" i="2" s="1"/>
  <c r="L47" i="3" s="1"/>
  <c r="G47" i="2"/>
  <c r="H47" i="2" s="1"/>
  <c r="L48" i="3" s="1"/>
  <c r="G48" i="2"/>
  <c r="H48" i="2" s="1"/>
  <c r="L49" i="3" s="1"/>
  <c r="G49" i="2"/>
  <c r="G50" i="2"/>
  <c r="H50" i="2" s="1"/>
  <c r="L51" i="3" s="1"/>
  <c r="G51" i="2"/>
  <c r="H51" i="2" s="1"/>
  <c r="L52" i="3" s="1"/>
  <c r="G52" i="2"/>
  <c r="H52" i="2" s="1"/>
  <c r="L53" i="3" s="1"/>
  <c r="G53" i="2"/>
  <c r="H53" i="2" s="1"/>
  <c r="L54" i="3" s="1"/>
  <c r="G54" i="2"/>
  <c r="H54" i="2" s="1"/>
  <c r="L55" i="3" s="1"/>
  <c r="G55" i="2"/>
  <c r="H55" i="2" s="1"/>
  <c r="L56" i="3" s="1"/>
  <c r="G56" i="2"/>
  <c r="H56" i="2" s="1"/>
  <c r="L57" i="3" s="1"/>
  <c r="G57" i="2"/>
  <c r="H57" i="2" s="1"/>
  <c r="L58" i="3" s="1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H89" i="2" s="1"/>
  <c r="L90" i="3" s="1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3" i="2"/>
  <c r="G114" i="2"/>
  <c r="G115" i="2"/>
  <c r="G116" i="2"/>
  <c r="G117" i="2"/>
  <c r="G118" i="2"/>
  <c r="G119" i="2"/>
  <c r="G122" i="2"/>
  <c r="G123" i="2"/>
  <c r="G4" i="1"/>
  <c r="H4" i="1" s="1"/>
  <c r="M5" i="3" s="1"/>
  <c r="G5" i="1"/>
  <c r="H5" i="1" s="1"/>
  <c r="M6" i="3" s="1"/>
  <c r="G6" i="1"/>
  <c r="H6" i="1" s="1"/>
  <c r="M7" i="3" s="1"/>
  <c r="G7" i="1"/>
  <c r="H7" i="1" s="1"/>
  <c r="G8" i="1"/>
  <c r="H8" i="1" s="1"/>
  <c r="M9" i="3" s="1"/>
  <c r="G9" i="1"/>
  <c r="H9" i="1" s="1"/>
  <c r="M10" i="3" s="1"/>
  <c r="G10" i="1"/>
  <c r="H10" i="1" s="1"/>
  <c r="M11" i="3" s="1"/>
  <c r="H11" i="1"/>
  <c r="M12" i="3" s="1"/>
  <c r="G12" i="1"/>
  <c r="H12" i="1" s="1"/>
  <c r="M13" i="3" s="1"/>
  <c r="G13" i="1"/>
  <c r="H13" i="1" s="1"/>
  <c r="M14" i="3" s="1"/>
  <c r="G14" i="1"/>
  <c r="H14" i="1" s="1"/>
  <c r="M15" i="3" s="1"/>
  <c r="G15" i="1"/>
  <c r="H15" i="1" s="1"/>
  <c r="M16" i="3" s="1"/>
  <c r="G16" i="1"/>
  <c r="H16" i="1" s="1"/>
  <c r="M17" i="3" s="1"/>
  <c r="G17" i="1"/>
  <c r="H17" i="1" s="1"/>
  <c r="M18" i="3" s="1"/>
  <c r="G18" i="1"/>
  <c r="H18" i="1" s="1"/>
  <c r="M19" i="3" s="1"/>
  <c r="G19" i="1"/>
  <c r="H19" i="1" s="1"/>
  <c r="M20" i="3" s="1"/>
  <c r="G20" i="1"/>
  <c r="H20" i="1" s="1"/>
  <c r="M21" i="3" s="1"/>
  <c r="G21" i="1"/>
  <c r="H21" i="1" s="1"/>
  <c r="M22" i="3" s="1"/>
  <c r="G22" i="1"/>
  <c r="H22" i="1" s="1"/>
  <c r="M23" i="3" s="1"/>
  <c r="G23" i="1"/>
  <c r="H23" i="1" s="1"/>
  <c r="M24" i="3" s="1"/>
  <c r="G24" i="1"/>
  <c r="H24" i="1" s="1"/>
  <c r="M25" i="3" s="1"/>
  <c r="G25" i="1"/>
  <c r="H25" i="1" s="1"/>
  <c r="M26" i="3" s="1"/>
  <c r="G26" i="1"/>
  <c r="H26" i="1" s="1"/>
  <c r="M27" i="3" s="1"/>
  <c r="G27" i="1"/>
  <c r="H27" i="1" s="1"/>
  <c r="M28" i="3" s="1"/>
  <c r="G28" i="1"/>
  <c r="H28" i="1" s="1"/>
  <c r="M29" i="3" s="1"/>
  <c r="G29" i="1"/>
  <c r="H29" i="1" s="1"/>
  <c r="M30" i="3" s="1"/>
  <c r="G30" i="1"/>
  <c r="H30" i="1" s="1"/>
  <c r="M31" i="3" s="1"/>
  <c r="G31" i="1"/>
  <c r="H31" i="1" s="1"/>
  <c r="M32" i="3" s="1"/>
  <c r="G32" i="1"/>
  <c r="H32" i="1" s="1"/>
  <c r="M33" i="3" s="1"/>
  <c r="G33" i="1"/>
  <c r="H33" i="1" s="1"/>
  <c r="M34" i="3" s="1"/>
  <c r="G34" i="1"/>
  <c r="H34" i="1" s="1"/>
  <c r="M35" i="3" s="1"/>
  <c r="G35" i="1"/>
  <c r="H35" i="1" s="1"/>
  <c r="M36" i="3" s="1"/>
  <c r="G36" i="1"/>
  <c r="H36" i="1" s="1"/>
  <c r="M37" i="3" s="1"/>
  <c r="G37" i="1"/>
  <c r="H37" i="1" s="1"/>
  <c r="M38" i="3" s="1"/>
  <c r="G38" i="1"/>
  <c r="H38" i="1" s="1"/>
  <c r="M39" i="3" s="1"/>
  <c r="G39" i="1"/>
  <c r="H39" i="1" s="1"/>
  <c r="M40" i="3" s="1"/>
  <c r="G40" i="1"/>
  <c r="H40" i="1" s="1"/>
  <c r="M41" i="3" s="1"/>
  <c r="G41" i="1"/>
  <c r="H41" i="1" s="1"/>
  <c r="M42" i="3" s="1"/>
  <c r="G42" i="1"/>
  <c r="H42" i="1" s="1"/>
  <c r="M43" i="3" s="1"/>
  <c r="G43" i="1"/>
  <c r="H43" i="1" s="1"/>
  <c r="M44" i="3" s="1"/>
  <c r="G44" i="1"/>
  <c r="H44" i="1" s="1"/>
  <c r="M45" i="3" s="1"/>
  <c r="G45" i="1"/>
  <c r="H45" i="1" s="1"/>
  <c r="M46" i="3" s="1"/>
  <c r="G46" i="1"/>
  <c r="H46" i="1" s="1"/>
  <c r="M47" i="3" s="1"/>
  <c r="G47" i="1"/>
  <c r="H47" i="1" s="1"/>
  <c r="M48" i="3" s="1"/>
  <c r="G48" i="1"/>
  <c r="H48" i="1" s="1"/>
  <c r="M49" i="3" s="1"/>
  <c r="G49" i="1"/>
  <c r="H49" i="1" s="1"/>
  <c r="M50" i="3" s="1"/>
  <c r="G50" i="1"/>
  <c r="H50" i="1" s="1"/>
  <c r="M51" i="3" s="1"/>
  <c r="G51" i="1"/>
  <c r="H51" i="1" s="1"/>
  <c r="M52" i="3" s="1"/>
  <c r="G52" i="1"/>
  <c r="H52" i="1" s="1"/>
  <c r="M53" i="3" s="1"/>
  <c r="G53" i="1"/>
  <c r="H53" i="1" s="1"/>
  <c r="M54" i="3" s="1"/>
  <c r="G54" i="1"/>
  <c r="H54" i="1" s="1"/>
  <c r="M55" i="3" s="1"/>
  <c r="G55" i="1"/>
  <c r="H55" i="1" s="1"/>
  <c r="M56" i="3" s="1"/>
  <c r="G56" i="1"/>
  <c r="H56" i="1" s="1"/>
  <c r="M57" i="3" s="1"/>
  <c r="G57" i="1"/>
  <c r="H57" i="1" s="1"/>
  <c r="M58" i="3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3" i="1"/>
  <c r="H3" i="1" s="1"/>
  <c r="M4" i="3" s="1"/>
  <c r="G4" i="12"/>
  <c r="H4" i="12" s="1"/>
  <c r="N5" i="3" s="1"/>
  <c r="G4" i="2"/>
  <c r="H4" i="2" s="1"/>
  <c r="L5" i="3" s="1"/>
  <c r="G4" i="10"/>
  <c r="H4" i="10" s="1"/>
  <c r="K5" i="3" s="1"/>
  <c r="G5" i="10"/>
  <c r="H5" i="10" s="1"/>
  <c r="K6" i="3" s="1"/>
  <c r="G6" i="10"/>
  <c r="H6" i="10" s="1"/>
  <c r="K7" i="3" s="1"/>
  <c r="G7" i="10"/>
  <c r="H7" i="10" s="1"/>
  <c r="K8" i="3" s="1"/>
  <c r="G8" i="10"/>
  <c r="H8" i="10" s="1"/>
  <c r="K9" i="3" s="1"/>
  <c r="G9" i="10"/>
  <c r="H9" i="10" s="1"/>
  <c r="K10" i="3" s="1"/>
  <c r="G10" i="10"/>
  <c r="H10" i="10" s="1"/>
  <c r="H11" i="10"/>
  <c r="G12" i="10"/>
  <c r="H12" i="10" s="1"/>
  <c r="K13" i="3" s="1"/>
  <c r="G13" i="10"/>
  <c r="H13" i="10" s="1"/>
  <c r="K14" i="3" s="1"/>
  <c r="G14" i="10"/>
  <c r="H14" i="10" s="1"/>
  <c r="K15" i="3" s="1"/>
  <c r="G15" i="10"/>
  <c r="H15" i="10" s="1"/>
  <c r="K16" i="3" s="1"/>
  <c r="G16" i="10"/>
  <c r="H16" i="10" s="1"/>
  <c r="K17" i="3" s="1"/>
  <c r="G17" i="10"/>
  <c r="H17" i="10" s="1"/>
  <c r="K18" i="3" s="1"/>
  <c r="G18" i="10"/>
  <c r="H18" i="10" s="1"/>
  <c r="K19" i="3" s="1"/>
  <c r="G19" i="10"/>
  <c r="H19" i="10" s="1"/>
  <c r="K20" i="3" s="1"/>
  <c r="G20" i="10"/>
  <c r="H20" i="10" s="1"/>
  <c r="K21" i="3" s="1"/>
  <c r="G21" i="10"/>
  <c r="H21" i="10" s="1"/>
  <c r="K22" i="3" s="1"/>
  <c r="G22" i="10"/>
  <c r="H22" i="10" s="1"/>
  <c r="K23" i="3" s="1"/>
  <c r="G23" i="10"/>
  <c r="H23" i="10" s="1"/>
  <c r="K24" i="3" s="1"/>
  <c r="G24" i="10"/>
  <c r="H24" i="10" s="1"/>
  <c r="K25" i="3" s="1"/>
  <c r="G25" i="10"/>
  <c r="H25" i="10" s="1"/>
  <c r="K26" i="3" s="1"/>
  <c r="G26" i="10"/>
  <c r="H26" i="10" s="1"/>
  <c r="K27" i="3" s="1"/>
  <c r="G27" i="10"/>
  <c r="H27" i="10" s="1"/>
  <c r="K28" i="3" s="1"/>
  <c r="G28" i="10"/>
  <c r="H28" i="10" s="1"/>
  <c r="K29" i="3" s="1"/>
  <c r="G29" i="10"/>
  <c r="H29" i="10" s="1"/>
  <c r="K30" i="3" s="1"/>
  <c r="G30" i="10"/>
  <c r="H30" i="10" s="1"/>
  <c r="K31" i="3" s="1"/>
  <c r="G31" i="10"/>
  <c r="H31" i="10" s="1"/>
  <c r="K32" i="3" s="1"/>
  <c r="G32" i="10"/>
  <c r="H32" i="10" s="1"/>
  <c r="K33" i="3" s="1"/>
  <c r="G33" i="10"/>
  <c r="H33" i="10" s="1"/>
  <c r="K34" i="3" s="1"/>
  <c r="G34" i="10"/>
  <c r="H34" i="10" s="1"/>
  <c r="K35" i="3" s="1"/>
  <c r="G35" i="10"/>
  <c r="H35" i="10" s="1"/>
  <c r="K36" i="3" s="1"/>
  <c r="G36" i="10"/>
  <c r="H36" i="10" s="1"/>
  <c r="K37" i="3" s="1"/>
  <c r="G37" i="10"/>
  <c r="H37" i="10" s="1"/>
  <c r="K38" i="3" s="1"/>
  <c r="G38" i="10"/>
  <c r="H38" i="10" s="1"/>
  <c r="K39" i="3" s="1"/>
  <c r="G39" i="10"/>
  <c r="H39" i="10" s="1"/>
  <c r="K40" i="3" s="1"/>
  <c r="G40" i="10"/>
  <c r="H40" i="10" s="1"/>
  <c r="K41" i="3" s="1"/>
  <c r="G41" i="10"/>
  <c r="H41" i="10" s="1"/>
  <c r="K42" i="3" s="1"/>
  <c r="G42" i="10"/>
  <c r="H42" i="10" s="1"/>
  <c r="K43" i="3" s="1"/>
  <c r="G43" i="10"/>
  <c r="H43" i="10" s="1"/>
  <c r="K44" i="3" s="1"/>
  <c r="G44" i="10"/>
  <c r="H44" i="10" s="1"/>
  <c r="K45" i="3" s="1"/>
  <c r="G45" i="10"/>
  <c r="H45" i="10" s="1"/>
  <c r="K46" i="3" s="1"/>
  <c r="G46" i="10"/>
  <c r="H46" i="10" s="1"/>
  <c r="K47" i="3" s="1"/>
  <c r="G47" i="10"/>
  <c r="H47" i="10" s="1"/>
  <c r="K48" i="3" s="1"/>
  <c r="G48" i="10"/>
  <c r="H48" i="10" s="1"/>
  <c r="K49" i="3" s="1"/>
  <c r="G49" i="10"/>
  <c r="H49" i="10" s="1"/>
  <c r="K50" i="3" s="1"/>
  <c r="G50" i="10"/>
  <c r="H50" i="10" s="1"/>
  <c r="K51" i="3" s="1"/>
  <c r="G51" i="10"/>
  <c r="H51" i="10" s="1"/>
  <c r="K52" i="3" s="1"/>
  <c r="G52" i="10"/>
  <c r="H52" i="10" s="1"/>
  <c r="K53" i="3" s="1"/>
  <c r="G53" i="10"/>
  <c r="H53" i="10" s="1"/>
  <c r="K54" i="3" s="1"/>
  <c r="G54" i="10"/>
  <c r="H54" i="10" s="1"/>
  <c r="K55" i="3" s="1"/>
  <c r="G55" i="10"/>
  <c r="H55" i="10" s="1"/>
  <c r="K56" i="3" s="1"/>
  <c r="G56" i="10"/>
  <c r="H56" i="10" s="1"/>
  <c r="K57" i="3" s="1"/>
  <c r="G57" i="10"/>
  <c r="H57" i="10" s="1"/>
  <c r="K58" i="3" s="1"/>
  <c r="G60" i="10"/>
  <c r="H60" i="10" s="1"/>
  <c r="K61" i="3" s="1"/>
  <c r="G61" i="10"/>
  <c r="H61" i="10" s="1"/>
  <c r="K62" i="3" s="1"/>
  <c r="G62" i="10"/>
  <c r="H62" i="10" s="1"/>
  <c r="K63" i="3" s="1"/>
  <c r="G63" i="10"/>
  <c r="H63" i="10" s="1"/>
  <c r="K64" i="3" s="1"/>
  <c r="G64" i="10"/>
  <c r="H64" i="10" s="1"/>
  <c r="K65" i="3" s="1"/>
  <c r="G65" i="10"/>
  <c r="H65" i="10" s="1"/>
  <c r="K66" i="3" s="1"/>
  <c r="G66" i="10"/>
  <c r="H66" i="10" s="1"/>
  <c r="K67" i="3" s="1"/>
  <c r="G67" i="10"/>
  <c r="H67" i="10" s="1"/>
  <c r="K68" i="3" s="1"/>
  <c r="G68" i="10"/>
  <c r="H68" i="10" s="1"/>
  <c r="K69" i="3" s="1"/>
  <c r="G69" i="10"/>
  <c r="H69" i="10" s="1"/>
  <c r="K70" i="3" s="1"/>
  <c r="G70" i="10"/>
  <c r="H70" i="10" s="1"/>
  <c r="K71" i="3" s="1"/>
  <c r="G71" i="10"/>
  <c r="H71" i="10" s="1"/>
  <c r="K72" i="3" s="1"/>
  <c r="G72" i="10"/>
  <c r="H72" i="10" s="1"/>
  <c r="K73" i="3" s="1"/>
  <c r="G73" i="10"/>
  <c r="H73" i="10" s="1"/>
  <c r="K74" i="3" s="1"/>
  <c r="G74" i="10"/>
  <c r="H74" i="10" s="1"/>
  <c r="K75" i="3" s="1"/>
  <c r="G75" i="10"/>
  <c r="H75" i="10" s="1"/>
  <c r="K76" i="3" s="1"/>
  <c r="G76" i="10"/>
  <c r="H76" i="10" s="1"/>
  <c r="K77" i="3" s="1"/>
  <c r="G77" i="10"/>
  <c r="H77" i="10" s="1"/>
  <c r="K78" i="3" s="1"/>
  <c r="G78" i="10"/>
  <c r="H78" i="10" s="1"/>
  <c r="K79" i="3" s="1"/>
  <c r="G79" i="10"/>
  <c r="H79" i="10" s="1"/>
  <c r="K80" i="3" s="1"/>
  <c r="G80" i="10"/>
  <c r="H80" i="10" s="1"/>
  <c r="K81" i="3" s="1"/>
  <c r="G81" i="10"/>
  <c r="H81" i="10" s="1"/>
  <c r="K82" i="3" s="1"/>
  <c r="G82" i="10"/>
  <c r="H82" i="10" s="1"/>
  <c r="K83" i="3" s="1"/>
  <c r="G83" i="10"/>
  <c r="H83" i="10" s="1"/>
  <c r="K84" i="3" s="1"/>
  <c r="G84" i="10"/>
  <c r="H84" i="10" s="1"/>
  <c r="K85" i="3" s="1"/>
  <c r="G85" i="10"/>
  <c r="H85" i="10" s="1"/>
  <c r="K86" i="3" s="1"/>
  <c r="G86" i="10"/>
  <c r="H86" i="10" s="1"/>
  <c r="K87" i="3" s="1"/>
  <c r="G87" i="10"/>
  <c r="H87" i="10" s="1"/>
  <c r="K88" i="3" s="1"/>
  <c r="G88" i="10"/>
  <c r="H88" i="10" s="1"/>
  <c r="K89" i="3" s="1"/>
  <c r="G89" i="10"/>
  <c r="H89" i="10" s="1"/>
  <c r="K90" i="3" s="1"/>
  <c r="G90" i="10"/>
  <c r="H90" i="10" s="1"/>
  <c r="K91" i="3" s="1"/>
  <c r="G91" i="10"/>
  <c r="H91" i="10" s="1"/>
  <c r="K92" i="3" s="1"/>
  <c r="G92" i="10"/>
  <c r="H92" i="10" s="1"/>
  <c r="K93" i="3" s="1"/>
  <c r="G93" i="10"/>
  <c r="H93" i="10" s="1"/>
  <c r="K94" i="3" s="1"/>
  <c r="G94" i="10"/>
  <c r="H94" i="10" s="1"/>
  <c r="K95" i="3" s="1"/>
  <c r="G95" i="10"/>
  <c r="H95" i="10" s="1"/>
  <c r="K96" i="3" s="1"/>
  <c r="G96" i="10"/>
  <c r="H96" i="10" s="1"/>
  <c r="K97" i="3" s="1"/>
  <c r="G97" i="10"/>
  <c r="H97" i="10" s="1"/>
  <c r="K98" i="3" s="1"/>
  <c r="G98" i="10"/>
  <c r="H98" i="10" s="1"/>
  <c r="K99" i="3" s="1"/>
  <c r="G99" i="10"/>
  <c r="H99" i="10" s="1"/>
  <c r="K100" i="3" s="1"/>
  <c r="G100" i="10"/>
  <c r="H100" i="10" s="1"/>
  <c r="K101" i="3" s="1"/>
  <c r="G101" i="10"/>
  <c r="H101" i="10" s="1"/>
  <c r="K102" i="3" s="1"/>
  <c r="G102" i="10"/>
  <c r="H102" i="10" s="1"/>
  <c r="K103" i="3" s="1"/>
  <c r="G103" i="10"/>
  <c r="H103" i="10" s="1"/>
  <c r="K104" i="3" s="1"/>
  <c r="G104" i="10"/>
  <c r="H104" i="10" s="1"/>
  <c r="K105" i="3" s="1"/>
  <c r="G105" i="10"/>
  <c r="H105" i="10" s="1"/>
  <c r="K106" i="3" s="1"/>
  <c r="G106" i="10"/>
  <c r="H106" i="10" s="1"/>
  <c r="K107" i="3" s="1"/>
  <c r="G107" i="10"/>
  <c r="H107" i="10" s="1"/>
  <c r="K108" i="3" s="1"/>
  <c r="G108" i="10"/>
  <c r="H108" i="10" s="1"/>
  <c r="K109" i="3" s="1"/>
  <c r="G109" i="10"/>
  <c r="H109" i="10" s="1"/>
  <c r="K110" i="3" s="1"/>
  <c r="G110" i="10"/>
  <c r="H110" i="10" s="1"/>
  <c r="K111" i="3" s="1"/>
  <c r="G111" i="10"/>
  <c r="H111" i="10" s="1"/>
  <c r="K112" i="3" s="1"/>
  <c r="G112" i="10"/>
  <c r="H112" i="10" s="1"/>
  <c r="K113" i="3" s="1"/>
  <c r="G113" i="10"/>
  <c r="H113" i="10" s="1"/>
  <c r="K114" i="3" s="1"/>
  <c r="G114" i="10"/>
  <c r="H114" i="10" s="1"/>
  <c r="K115" i="3" s="1"/>
  <c r="G115" i="10"/>
  <c r="H115" i="10" s="1"/>
  <c r="K116" i="3" s="1"/>
  <c r="G116" i="10"/>
  <c r="H116" i="10" s="1"/>
  <c r="K117" i="3" s="1"/>
  <c r="G117" i="10"/>
  <c r="H117" i="10" s="1"/>
  <c r="K118" i="3" s="1"/>
  <c r="G118" i="10"/>
  <c r="H118" i="10" s="1"/>
  <c r="K119" i="3" s="1"/>
  <c r="G119" i="10"/>
  <c r="H119" i="10" s="1"/>
  <c r="K120" i="3" s="1"/>
  <c r="G120" i="10"/>
  <c r="H120" i="10" s="1"/>
  <c r="K121" i="3" s="1"/>
  <c r="G121" i="10"/>
  <c r="H121" i="10" s="1"/>
  <c r="K122" i="3" s="1"/>
  <c r="G122" i="10"/>
  <c r="H122" i="10" s="1"/>
  <c r="K123" i="3" s="1"/>
  <c r="Q123" i="3" s="1"/>
  <c r="G123" i="10"/>
  <c r="H123" i="10" s="1"/>
  <c r="G3" i="10"/>
  <c r="H3" i="10" s="1"/>
  <c r="J3" i="10" s="1"/>
  <c r="G4" i="9"/>
  <c r="H4" i="9" s="1"/>
  <c r="J5" i="3" s="1"/>
  <c r="G5" i="9"/>
  <c r="H5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G19" i="9"/>
  <c r="H19" i="9" s="1"/>
  <c r="G20" i="9"/>
  <c r="H20" i="9" s="1"/>
  <c r="G21" i="9"/>
  <c r="H21" i="9" s="1"/>
  <c r="G22" i="9"/>
  <c r="H22" i="9" s="1"/>
  <c r="G23" i="9"/>
  <c r="H23" i="9" s="1"/>
  <c r="G24" i="9"/>
  <c r="H24" i="9" s="1"/>
  <c r="G25" i="9"/>
  <c r="H25" i="9" s="1"/>
  <c r="G26" i="9"/>
  <c r="H26" i="9" s="1"/>
  <c r="G27" i="9"/>
  <c r="H27" i="9" s="1"/>
  <c r="G28" i="9"/>
  <c r="H28" i="9" s="1"/>
  <c r="G29" i="9"/>
  <c r="H29" i="9" s="1"/>
  <c r="G30" i="9"/>
  <c r="H30" i="9" s="1"/>
  <c r="G31" i="9"/>
  <c r="H31" i="9" s="1"/>
  <c r="G32" i="9"/>
  <c r="H32" i="9" s="1"/>
  <c r="G33" i="9"/>
  <c r="H33" i="9" s="1"/>
  <c r="G34" i="9"/>
  <c r="H34" i="9" s="1"/>
  <c r="G35" i="9"/>
  <c r="H35" i="9" s="1"/>
  <c r="G36" i="9"/>
  <c r="H36" i="9" s="1"/>
  <c r="G37" i="9"/>
  <c r="H37" i="9" s="1"/>
  <c r="G38" i="9"/>
  <c r="H38" i="9" s="1"/>
  <c r="G39" i="9"/>
  <c r="H39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62" i="9"/>
  <c r="H62" i="9" s="1"/>
  <c r="J63" i="3" s="1"/>
  <c r="G63" i="9"/>
  <c r="H63" i="9" s="1"/>
  <c r="J64" i="3" s="1"/>
  <c r="G64" i="9"/>
  <c r="H64" i="9" s="1"/>
  <c r="J65" i="3" s="1"/>
  <c r="G65" i="9"/>
  <c r="H65" i="9" s="1"/>
  <c r="J66" i="3" s="1"/>
  <c r="G66" i="9"/>
  <c r="H66" i="9" s="1"/>
  <c r="J67" i="3" s="1"/>
  <c r="G67" i="9"/>
  <c r="H67" i="9" s="1"/>
  <c r="J68" i="3" s="1"/>
  <c r="G68" i="9"/>
  <c r="H68" i="9" s="1"/>
  <c r="J69" i="3" s="1"/>
  <c r="G69" i="9"/>
  <c r="H69" i="9" s="1"/>
  <c r="J70" i="3" s="1"/>
  <c r="G70" i="9"/>
  <c r="H70" i="9" s="1"/>
  <c r="J71" i="3" s="1"/>
  <c r="G71" i="9"/>
  <c r="H71" i="9" s="1"/>
  <c r="J72" i="3" s="1"/>
  <c r="G72" i="9"/>
  <c r="H72" i="9" s="1"/>
  <c r="J73" i="3" s="1"/>
  <c r="G73" i="9"/>
  <c r="H73" i="9" s="1"/>
  <c r="J74" i="3" s="1"/>
  <c r="G74" i="9"/>
  <c r="H74" i="9" s="1"/>
  <c r="J75" i="3" s="1"/>
  <c r="G75" i="9"/>
  <c r="H75" i="9" s="1"/>
  <c r="J76" i="3" s="1"/>
  <c r="G76" i="9"/>
  <c r="H76" i="9" s="1"/>
  <c r="J77" i="3" s="1"/>
  <c r="G77" i="9"/>
  <c r="H77" i="9" s="1"/>
  <c r="J78" i="3" s="1"/>
  <c r="G78" i="9"/>
  <c r="H78" i="9" s="1"/>
  <c r="J79" i="3" s="1"/>
  <c r="G79" i="9"/>
  <c r="H79" i="9" s="1"/>
  <c r="J80" i="3" s="1"/>
  <c r="G80" i="9"/>
  <c r="H80" i="9" s="1"/>
  <c r="J81" i="3" s="1"/>
  <c r="G81" i="9"/>
  <c r="H81" i="9" s="1"/>
  <c r="J82" i="3" s="1"/>
  <c r="G82" i="9"/>
  <c r="H82" i="9" s="1"/>
  <c r="J83" i="3" s="1"/>
  <c r="G83" i="9"/>
  <c r="H83" i="9" s="1"/>
  <c r="J84" i="3" s="1"/>
  <c r="G84" i="9"/>
  <c r="H84" i="9" s="1"/>
  <c r="J85" i="3" s="1"/>
  <c r="G85" i="9"/>
  <c r="H85" i="9" s="1"/>
  <c r="J86" i="3" s="1"/>
  <c r="G86" i="9"/>
  <c r="H86" i="9" s="1"/>
  <c r="J87" i="3" s="1"/>
  <c r="G87" i="9"/>
  <c r="H87" i="9" s="1"/>
  <c r="J88" i="3" s="1"/>
  <c r="G88" i="9"/>
  <c r="H88" i="9" s="1"/>
  <c r="J89" i="3" s="1"/>
  <c r="G89" i="9"/>
  <c r="H89" i="9" s="1"/>
  <c r="G90" i="9"/>
  <c r="H90" i="9" s="1"/>
  <c r="J91" i="3" s="1"/>
  <c r="G91" i="9"/>
  <c r="H91" i="9" s="1"/>
  <c r="J92" i="3" s="1"/>
  <c r="G92" i="9"/>
  <c r="H92" i="9" s="1"/>
  <c r="J93" i="3" s="1"/>
  <c r="G93" i="9"/>
  <c r="H93" i="9" s="1"/>
  <c r="J94" i="3" s="1"/>
  <c r="G94" i="9"/>
  <c r="H94" i="9" s="1"/>
  <c r="J95" i="3" s="1"/>
  <c r="T95" i="3" s="1"/>
  <c r="G95" i="9"/>
  <c r="H95" i="9" s="1"/>
  <c r="J96" i="3" s="1"/>
  <c r="G96" i="9"/>
  <c r="H96" i="9" s="1"/>
  <c r="J97" i="3" s="1"/>
  <c r="G97" i="9"/>
  <c r="H97" i="9" s="1"/>
  <c r="G98" i="9"/>
  <c r="H98" i="9" s="1"/>
  <c r="J99" i="3" s="1"/>
  <c r="G99" i="9"/>
  <c r="H99" i="9" s="1"/>
  <c r="J100" i="3" s="1"/>
  <c r="G100" i="9"/>
  <c r="H100" i="9" s="1"/>
  <c r="J101" i="3" s="1"/>
  <c r="G101" i="9"/>
  <c r="H101" i="9" s="1"/>
  <c r="J102" i="3" s="1"/>
  <c r="G102" i="9"/>
  <c r="H102" i="9" s="1"/>
  <c r="J103" i="3" s="1"/>
  <c r="G103" i="9"/>
  <c r="H103" i="9" s="1"/>
  <c r="J104" i="3" s="1"/>
  <c r="G104" i="9"/>
  <c r="H104" i="9" s="1"/>
  <c r="J105" i="3" s="1"/>
  <c r="G105" i="9"/>
  <c r="H105" i="9" s="1"/>
  <c r="J106" i="3" s="1"/>
  <c r="G106" i="9"/>
  <c r="H106" i="9" s="1"/>
  <c r="J107" i="3" s="1"/>
  <c r="G107" i="9"/>
  <c r="H107" i="9" s="1"/>
  <c r="J108" i="3" s="1"/>
  <c r="G108" i="9"/>
  <c r="H108" i="9" s="1"/>
  <c r="J109" i="3" s="1"/>
  <c r="G109" i="9"/>
  <c r="H109" i="9" s="1"/>
  <c r="J110" i="3" s="1"/>
  <c r="G110" i="9"/>
  <c r="H110" i="9" s="1"/>
  <c r="J111" i="3" s="1"/>
  <c r="G111" i="9"/>
  <c r="H111" i="9" s="1"/>
  <c r="J112" i="3" s="1"/>
  <c r="G112" i="9"/>
  <c r="H112" i="9" s="1"/>
  <c r="J113" i="3" s="1"/>
  <c r="G113" i="9"/>
  <c r="H113" i="9" s="1"/>
  <c r="G114" i="9"/>
  <c r="H114" i="9" s="1"/>
  <c r="J115" i="3" s="1"/>
  <c r="G115" i="9"/>
  <c r="H115" i="9" s="1"/>
  <c r="J116" i="3" s="1"/>
  <c r="G116" i="9"/>
  <c r="H116" i="9" s="1"/>
  <c r="J117" i="3" s="1"/>
  <c r="G117" i="9"/>
  <c r="H117" i="9" s="1"/>
  <c r="J118" i="3" s="1"/>
  <c r="G118" i="9"/>
  <c r="H118" i="9" s="1"/>
  <c r="J119" i="3" s="1"/>
  <c r="G119" i="9"/>
  <c r="H119" i="9" s="1"/>
  <c r="J120" i="3" s="1"/>
  <c r="G120" i="9"/>
  <c r="H120" i="9" s="1"/>
  <c r="J121" i="3" s="1"/>
  <c r="G121" i="9"/>
  <c r="H121" i="9" s="1"/>
  <c r="J122" i="3" s="1"/>
  <c r="G122" i="9"/>
  <c r="H122" i="9" s="1"/>
  <c r="J123" i="3" s="1"/>
  <c r="G123" i="9"/>
  <c r="H123" i="9" s="1"/>
  <c r="J124" i="3" s="1"/>
  <c r="G3" i="9"/>
  <c r="H3" i="9" s="1"/>
  <c r="J4" i="3" s="1"/>
  <c r="I57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1" i="3"/>
  <c r="I92" i="3"/>
  <c r="I93" i="3"/>
  <c r="I94" i="3"/>
  <c r="I95" i="3"/>
  <c r="I96" i="3"/>
  <c r="I97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5" i="3"/>
  <c r="G3" i="14"/>
  <c r="H3" i="14" s="1"/>
  <c r="G4" i="8"/>
  <c r="H4" i="8" s="1"/>
  <c r="D5" i="3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D46" i="3" s="1"/>
  <c r="G46" i="8"/>
  <c r="H46" i="8" s="1"/>
  <c r="G47" i="8"/>
  <c r="H47" i="8" s="1"/>
  <c r="G48" i="8"/>
  <c r="H48" i="8" s="1"/>
  <c r="G49" i="8"/>
  <c r="H49" i="8" s="1"/>
  <c r="G50" i="8"/>
  <c r="H50" i="8" s="1"/>
  <c r="D51" i="3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58" i="8"/>
  <c r="H58" i="8" s="1"/>
  <c r="G60" i="8"/>
  <c r="H60" i="8" s="1"/>
  <c r="G61" i="8"/>
  <c r="H61" i="8" s="1"/>
  <c r="G62" i="8"/>
  <c r="H62" i="8" s="1"/>
  <c r="G63" i="8"/>
  <c r="H63" i="8" s="1"/>
  <c r="G64" i="8"/>
  <c r="H64" i="8" s="1"/>
  <c r="G65" i="8"/>
  <c r="H65" i="8" s="1"/>
  <c r="G66" i="8"/>
  <c r="H66" i="8" s="1"/>
  <c r="G67" i="8"/>
  <c r="H67" i="8" s="1"/>
  <c r="G68" i="8"/>
  <c r="H68" i="8" s="1"/>
  <c r="G69" i="8"/>
  <c r="H69" i="8" s="1"/>
  <c r="G70" i="8"/>
  <c r="H70" i="8" s="1"/>
  <c r="G71" i="8"/>
  <c r="H71" i="8" s="1"/>
  <c r="G72" i="8"/>
  <c r="H72" i="8" s="1"/>
  <c r="G73" i="8"/>
  <c r="H73" i="8" s="1"/>
  <c r="G74" i="8"/>
  <c r="H74" i="8" s="1"/>
  <c r="G75" i="8"/>
  <c r="H75" i="8" s="1"/>
  <c r="G76" i="8"/>
  <c r="H76" i="8" s="1"/>
  <c r="G77" i="8"/>
  <c r="H77" i="8" s="1"/>
  <c r="G78" i="8"/>
  <c r="H78" i="8" s="1"/>
  <c r="G79" i="8"/>
  <c r="H79" i="8" s="1"/>
  <c r="G80" i="8"/>
  <c r="H80" i="8" s="1"/>
  <c r="G81" i="8"/>
  <c r="H81" i="8" s="1"/>
  <c r="G82" i="8"/>
  <c r="H82" i="8" s="1"/>
  <c r="G83" i="8"/>
  <c r="H83" i="8" s="1"/>
  <c r="G84" i="8"/>
  <c r="H84" i="8" s="1"/>
  <c r="G85" i="8"/>
  <c r="H85" i="8" s="1"/>
  <c r="G86" i="8"/>
  <c r="H86" i="8" s="1"/>
  <c r="G87" i="8"/>
  <c r="H87" i="8" s="1"/>
  <c r="G88" i="8"/>
  <c r="H88" i="8" s="1"/>
  <c r="G89" i="8"/>
  <c r="H89" i="8" s="1"/>
  <c r="G90" i="8"/>
  <c r="H90" i="8" s="1"/>
  <c r="G91" i="8"/>
  <c r="H91" i="8" s="1"/>
  <c r="G92" i="8"/>
  <c r="H92" i="8" s="1"/>
  <c r="G93" i="8"/>
  <c r="H93" i="8" s="1"/>
  <c r="G94" i="8"/>
  <c r="H94" i="8" s="1"/>
  <c r="G95" i="8"/>
  <c r="H95" i="8" s="1"/>
  <c r="G96" i="8"/>
  <c r="H96" i="8" s="1"/>
  <c r="G97" i="8"/>
  <c r="H97" i="8" s="1"/>
  <c r="G98" i="8"/>
  <c r="H98" i="8" s="1"/>
  <c r="G99" i="8"/>
  <c r="H99" i="8" s="1"/>
  <c r="G100" i="8"/>
  <c r="H100" i="8" s="1"/>
  <c r="G101" i="8"/>
  <c r="H101" i="8" s="1"/>
  <c r="G102" i="8"/>
  <c r="H102" i="8" s="1"/>
  <c r="G103" i="8"/>
  <c r="H103" i="8" s="1"/>
  <c r="G104" i="8"/>
  <c r="H104" i="8" s="1"/>
  <c r="G105" i="8"/>
  <c r="H105" i="8" s="1"/>
  <c r="G106" i="8"/>
  <c r="H106" i="8" s="1"/>
  <c r="G107" i="8"/>
  <c r="H107" i="8" s="1"/>
  <c r="G108" i="8"/>
  <c r="H108" i="8" s="1"/>
  <c r="G109" i="8"/>
  <c r="H109" i="8" s="1"/>
  <c r="G110" i="8"/>
  <c r="H110" i="8" s="1"/>
  <c r="G111" i="8"/>
  <c r="H111" i="8" s="1"/>
  <c r="G112" i="8"/>
  <c r="H112" i="8" s="1"/>
  <c r="G113" i="8"/>
  <c r="H113" i="8" s="1"/>
  <c r="G114" i="8"/>
  <c r="H114" i="8" s="1"/>
  <c r="G115" i="8"/>
  <c r="H115" i="8" s="1"/>
  <c r="G116" i="8"/>
  <c r="H116" i="8" s="1"/>
  <c r="G117" i="8"/>
  <c r="H117" i="8" s="1"/>
  <c r="D118" i="3" s="1"/>
  <c r="G118" i="8"/>
  <c r="H118" i="8" s="1"/>
  <c r="G119" i="8"/>
  <c r="H119" i="8" s="1"/>
  <c r="G120" i="8"/>
  <c r="H120" i="8" s="1"/>
  <c r="G121" i="8"/>
  <c r="H121" i="8" s="1"/>
  <c r="G122" i="8"/>
  <c r="H122" i="8" s="1"/>
  <c r="G123" i="8"/>
  <c r="H123" i="8" s="1"/>
  <c r="G4" i="6"/>
  <c r="H4" i="6" s="1"/>
  <c r="G5" i="3" s="1"/>
  <c r="G5" i="6"/>
  <c r="H5" i="6" s="1"/>
  <c r="G6" i="3" s="1"/>
  <c r="G6" i="6"/>
  <c r="G7" i="6"/>
  <c r="H7" i="6" s="1"/>
  <c r="G8" i="3" s="1"/>
  <c r="G8" i="6"/>
  <c r="H8" i="6" s="1"/>
  <c r="G9" i="3" s="1"/>
  <c r="G9" i="6"/>
  <c r="H9" i="6" s="1"/>
  <c r="G10" i="3" s="1"/>
  <c r="G10" i="6"/>
  <c r="H10" i="6" s="1"/>
  <c r="G11" i="3" s="1"/>
  <c r="G11" i="6"/>
  <c r="H11" i="6" s="1"/>
  <c r="G12" i="3" s="1"/>
  <c r="G12" i="6"/>
  <c r="H12" i="6" s="1"/>
  <c r="G13" i="6"/>
  <c r="H13" i="6" s="1"/>
  <c r="G14" i="3" s="1"/>
  <c r="G14" i="6"/>
  <c r="H14" i="6" s="1"/>
  <c r="G15" i="3" s="1"/>
  <c r="G15" i="6"/>
  <c r="H15" i="6" s="1"/>
  <c r="G16" i="3" s="1"/>
  <c r="G16" i="6"/>
  <c r="H16" i="6" s="1"/>
  <c r="G17" i="3" s="1"/>
  <c r="G17" i="6"/>
  <c r="H17" i="6" s="1"/>
  <c r="G18" i="3" s="1"/>
  <c r="G18" i="6"/>
  <c r="G19" i="6"/>
  <c r="H19" i="6" s="1"/>
  <c r="G20" i="3" s="1"/>
  <c r="G20" i="6"/>
  <c r="H20" i="6" s="1"/>
  <c r="G21" i="3" s="1"/>
  <c r="G21" i="6"/>
  <c r="H21" i="6" s="1"/>
  <c r="G22" i="3" s="1"/>
  <c r="G22" i="6"/>
  <c r="H22" i="6" s="1"/>
  <c r="G23" i="3" s="1"/>
  <c r="G23" i="6"/>
  <c r="G24" i="6"/>
  <c r="G25" i="6"/>
  <c r="H25" i="6" s="1"/>
  <c r="G26" i="3" s="1"/>
  <c r="G26" i="6"/>
  <c r="H26" i="6" s="1"/>
  <c r="G27" i="3" s="1"/>
  <c r="G27" i="6"/>
  <c r="G28" i="6"/>
  <c r="H28" i="6" s="1"/>
  <c r="G29" i="3" s="1"/>
  <c r="T29" i="3" s="1"/>
  <c r="G29" i="6"/>
  <c r="H29" i="6" s="1"/>
  <c r="G30" i="3" s="1"/>
  <c r="G30" i="6"/>
  <c r="H30" i="6" s="1"/>
  <c r="G31" i="3" s="1"/>
  <c r="G31" i="6"/>
  <c r="H31" i="6" s="1"/>
  <c r="G32" i="3" s="1"/>
  <c r="G32" i="6"/>
  <c r="H32" i="6" s="1"/>
  <c r="G33" i="3" s="1"/>
  <c r="G33" i="6"/>
  <c r="H33" i="6" s="1"/>
  <c r="G34" i="3" s="1"/>
  <c r="G34" i="6"/>
  <c r="H34" i="6" s="1"/>
  <c r="G35" i="3" s="1"/>
  <c r="G35" i="6"/>
  <c r="H35" i="6" s="1"/>
  <c r="G36" i="3" s="1"/>
  <c r="G36" i="6"/>
  <c r="H36" i="6" s="1"/>
  <c r="G37" i="3" s="1"/>
  <c r="G37" i="6"/>
  <c r="H37" i="6" s="1"/>
  <c r="G38" i="3" s="1"/>
  <c r="G38" i="6"/>
  <c r="H38" i="6" s="1"/>
  <c r="G39" i="3" s="1"/>
  <c r="G39" i="6"/>
  <c r="H39" i="6" s="1"/>
  <c r="G40" i="3" s="1"/>
  <c r="G40" i="6"/>
  <c r="H40" i="6" s="1"/>
  <c r="G41" i="3" s="1"/>
  <c r="G41" i="6"/>
  <c r="H41" i="6" s="1"/>
  <c r="G42" i="3" s="1"/>
  <c r="G42" i="6"/>
  <c r="H42" i="6" s="1"/>
  <c r="G43" i="3" s="1"/>
  <c r="G43" i="6"/>
  <c r="H43" i="6" s="1"/>
  <c r="G44" i="3" s="1"/>
  <c r="G44" i="6"/>
  <c r="H44" i="6" s="1"/>
  <c r="G45" i="3" s="1"/>
  <c r="G45" i="6"/>
  <c r="H45" i="6" s="1"/>
  <c r="G46" i="3" s="1"/>
  <c r="G46" i="6"/>
  <c r="H46" i="6" s="1"/>
  <c r="G47" i="3" s="1"/>
  <c r="G47" i="6"/>
  <c r="H47" i="6" s="1"/>
  <c r="G48" i="3" s="1"/>
  <c r="G48" i="6"/>
  <c r="H48" i="6" s="1"/>
  <c r="G49" i="3" s="1"/>
  <c r="G49" i="6"/>
  <c r="H49" i="6" s="1"/>
  <c r="G50" i="3" s="1"/>
  <c r="G50" i="6"/>
  <c r="G51" i="6"/>
  <c r="H51" i="6" s="1"/>
  <c r="G52" i="3" s="1"/>
  <c r="G52" i="6"/>
  <c r="H52" i="6" s="1"/>
  <c r="G53" i="3" s="1"/>
  <c r="G53" i="6"/>
  <c r="H53" i="6" s="1"/>
  <c r="G54" i="3" s="1"/>
  <c r="G54" i="6"/>
  <c r="H54" i="6" s="1"/>
  <c r="G55" i="3" s="1"/>
  <c r="G55" i="6"/>
  <c r="H55" i="6" s="1"/>
  <c r="G56" i="3" s="1"/>
  <c r="G56" i="6"/>
  <c r="H56" i="6" s="1"/>
  <c r="G57" i="3" s="1"/>
  <c r="G57" i="6"/>
  <c r="H57" i="6" s="1"/>
  <c r="G58" i="3" s="1"/>
  <c r="G60" i="6"/>
  <c r="H60" i="6" s="1"/>
  <c r="G61" i="3" s="1"/>
  <c r="G61" i="6"/>
  <c r="H61" i="6" s="1"/>
  <c r="G62" i="3" s="1"/>
  <c r="G62" i="6"/>
  <c r="H62" i="6" s="1"/>
  <c r="G63" i="3" s="1"/>
  <c r="G63" i="6"/>
  <c r="H63" i="6" s="1"/>
  <c r="G64" i="3" s="1"/>
  <c r="G64" i="6"/>
  <c r="H64" i="6" s="1"/>
  <c r="G65" i="3" s="1"/>
  <c r="G65" i="6"/>
  <c r="H65" i="6" s="1"/>
  <c r="G66" i="3" s="1"/>
  <c r="G66" i="6"/>
  <c r="G67" i="6"/>
  <c r="H67" i="6" s="1"/>
  <c r="G68" i="3" s="1"/>
  <c r="G68" i="6"/>
  <c r="H68" i="6" s="1"/>
  <c r="G69" i="3" s="1"/>
  <c r="G69" i="6"/>
  <c r="G70" i="6"/>
  <c r="G71" i="6"/>
  <c r="G72" i="6"/>
  <c r="H72" i="6" s="1"/>
  <c r="G73" i="3" s="1"/>
  <c r="G73" i="6"/>
  <c r="H73" i="6" s="1"/>
  <c r="G74" i="3" s="1"/>
  <c r="G74" i="6"/>
  <c r="H74" i="6" s="1"/>
  <c r="G75" i="3" s="1"/>
  <c r="G75" i="6"/>
  <c r="H75" i="6" s="1"/>
  <c r="G76" i="3" s="1"/>
  <c r="G76" i="6"/>
  <c r="H76" i="6" s="1"/>
  <c r="G77" i="3" s="1"/>
  <c r="G77" i="6"/>
  <c r="H77" i="6" s="1"/>
  <c r="G78" i="3" s="1"/>
  <c r="G78" i="6"/>
  <c r="H78" i="6" s="1"/>
  <c r="G79" i="3" s="1"/>
  <c r="G79" i="6"/>
  <c r="H79" i="6" s="1"/>
  <c r="G80" i="3" s="1"/>
  <c r="G80" i="6"/>
  <c r="G81" i="6"/>
  <c r="H81" i="6" s="1"/>
  <c r="G82" i="3" s="1"/>
  <c r="G82" i="6"/>
  <c r="H82" i="6" s="1"/>
  <c r="G83" i="3" s="1"/>
  <c r="G83" i="6"/>
  <c r="H83" i="6" s="1"/>
  <c r="G84" i="3" s="1"/>
  <c r="G84" i="6"/>
  <c r="H84" i="6" s="1"/>
  <c r="G85" i="3" s="1"/>
  <c r="G85" i="6"/>
  <c r="G86" i="6"/>
  <c r="G87" i="6"/>
  <c r="G88" i="6"/>
  <c r="G89" i="6"/>
  <c r="H89" i="6" s="1"/>
  <c r="G90" i="3" s="1"/>
  <c r="G90" i="6"/>
  <c r="H90" i="6" s="1"/>
  <c r="G91" i="3" s="1"/>
  <c r="G91" i="6"/>
  <c r="H91" i="6" s="1"/>
  <c r="G92" i="3" s="1"/>
  <c r="G92" i="6"/>
  <c r="H92" i="6" s="1"/>
  <c r="G93" i="3" s="1"/>
  <c r="G93" i="6"/>
  <c r="G94" i="6"/>
  <c r="H94" i="6" s="1"/>
  <c r="G95" i="3" s="1"/>
  <c r="G95" i="6"/>
  <c r="H95" i="6" s="1"/>
  <c r="G96" i="3" s="1"/>
  <c r="T96" i="3" s="1"/>
  <c r="AA96" i="3" s="1"/>
  <c r="G96" i="6"/>
  <c r="H96" i="6" s="1"/>
  <c r="G97" i="3" s="1"/>
  <c r="G97" i="6"/>
  <c r="G98" i="6"/>
  <c r="G99" i="6"/>
  <c r="H99" i="6" s="1"/>
  <c r="G100" i="3" s="1"/>
  <c r="G100" i="6"/>
  <c r="H100" i="6" s="1"/>
  <c r="G101" i="3" s="1"/>
  <c r="G101" i="6"/>
  <c r="H101" i="6" s="1"/>
  <c r="G102" i="3" s="1"/>
  <c r="G102" i="6"/>
  <c r="H102" i="6" s="1"/>
  <c r="G103" i="3" s="1"/>
  <c r="G103" i="6"/>
  <c r="H103" i="6" s="1"/>
  <c r="G104" i="3" s="1"/>
  <c r="G104" i="6"/>
  <c r="H104" i="6" s="1"/>
  <c r="G105" i="3" s="1"/>
  <c r="G105" i="6"/>
  <c r="H105" i="6" s="1"/>
  <c r="G106" i="3" s="1"/>
  <c r="G106" i="6"/>
  <c r="H106" i="6" s="1"/>
  <c r="G107" i="3" s="1"/>
  <c r="G107" i="6"/>
  <c r="H107" i="6" s="1"/>
  <c r="G108" i="3" s="1"/>
  <c r="G108" i="6"/>
  <c r="H108" i="6" s="1"/>
  <c r="G109" i="3" s="1"/>
  <c r="G109" i="6"/>
  <c r="H109" i="6" s="1"/>
  <c r="G110" i="3" s="1"/>
  <c r="G110" i="6"/>
  <c r="H110" i="6" s="1"/>
  <c r="G111" i="3" s="1"/>
  <c r="G111" i="6"/>
  <c r="H111" i="6" s="1"/>
  <c r="G112" i="3" s="1"/>
  <c r="G112" i="6"/>
  <c r="H112" i="6" s="1"/>
  <c r="G113" i="3" s="1"/>
  <c r="G113" i="6"/>
  <c r="H113" i="6" s="1"/>
  <c r="G114" i="3" s="1"/>
  <c r="G114" i="6"/>
  <c r="H114" i="6" s="1"/>
  <c r="G115" i="3" s="1"/>
  <c r="G115" i="6"/>
  <c r="H115" i="6" s="1"/>
  <c r="G116" i="3" s="1"/>
  <c r="G116" i="6"/>
  <c r="H116" i="6" s="1"/>
  <c r="G117" i="3" s="1"/>
  <c r="G117" i="6"/>
  <c r="H117" i="6" s="1"/>
  <c r="G118" i="3" s="1"/>
  <c r="G118" i="6"/>
  <c r="H118" i="6" s="1"/>
  <c r="G119" i="3" s="1"/>
  <c r="G119" i="6"/>
  <c r="H119" i="6" s="1"/>
  <c r="G120" i="3" s="1"/>
  <c r="G120" i="6"/>
  <c r="H120" i="6" s="1"/>
  <c r="G121" i="3" s="1"/>
  <c r="G121" i="6"/>
  <c r="H121" i="6" s="1"/>
  <c r="G122" i="3" s="1"/>
  <c r="G122" i="6"/>
  <c r="H122" i="6" s="1"/>
  <c r="G123" i="3" s="1"/>
  <c r="T123" i="3" s="1"/>
  <c r="G123" i="6"/>
  <c r="H123" i="6" s="1"/>
  <c r="G124" i="3" s="1"/>
  <c r="G3" i="6"/>
  <c r="G5" i="7"/>
  <c r="H5" i="7" s="1"/>
  <c r="F6" i="3" s="1"/>
  <c r="G6" i="7"/>
  <c r="H6" i="7" s="1"/>
  <c r="F7" i="3" s="1"/>
  <c r="G7" i="7"/>
  <c r="H7" i="7" s="1"/>
  <c r="F8" i="3" s="1"/>
  <c r="G8" i="7"/>
  <c r="H8" i="7" s="1"/>
  <c r="F9" i="3" s="1"/>
  <c r="G9" i="7"/>
  <c r="H9" i="7" s="1"/>
  <c r="F10" i="3" s="1"/>
  <c r="G10" i="7"/>
  <c r="H10" i="7" s="1"/>
  <c r="F11" i="3" s="1"/>
  <c r="Q11" i="3" s="1"/>
  <c r="D11" i="16" s="1"/>
  <c r="G11" i="7"/>
  <c r="H11" i="7" s="1"/>
  <c r="F12" i="3" s="1"/>
  <c r="G12" i="7"/>
  <c r="H12" i="7" s="1"/>
  <c r="F13" i="3" s="1"/>
  <c r="G13" i="7"/>
  <c r="H13" i="7" s="1"/>
  <c r="F14" i="3" s="1"/>
  <c r="G14" i="7"/>
  <c r="H14" i="7" s="1"/>
  <c r="F15" i="3" s="1"/>
  <c r="G15" i="7"/>
  <c r="H15" i="7" s="1"/>
  <c r="F16" i="3" s="1"/>
  <c r="Q16" i="3" s="1"/>
  <c r="G16" i="7"/>
  <c r="H16" i="7" s="1"/>
  <c r="F17" i="3" s="1"/>
  <c r="G17" i="7"/>
  <c r="H17" i="7" s="1"/>
  <c r="F18" i="3" s="1"/>
  <c r="G18" i="7"/>
  <c r="H18" i="7" s="1"/>
  <c r="F19" i="3" s="1"/>
  <c r="G19" i="7"/>
  <c r="H19" i="7" s="1"/>
  <c r="F20" i="3" s="1"/>
  <c r="G20" i="7"/>
  <c r="H20" i="7" s="1"/>
  <c r="F21" i="3" s="1"/>
  <c r="G21" i="7"/>
  <c r="H21" i="7" s="1"/>
  <c r="F22" i="3" s="1"/>
  <c r="G22" i="7"/>
  <c r="H22" i="7" s="1"/>
  <c r="F23" i="3" s="1"/>
  <c r="G23" i="7"/>
  <c r="H23" i="7" s="1"/>
  <c r="F24" i="3" s="1"/>
  <c r="G24" i="7"/>
  <c r="H24" i="7" s="1"/>
  <c r="F25" i="3" s="1"/>
  <c r="G25" i="7"/>
  <c r="H25" i="7" s="1"/>
  <c r="F26" i="3" s="1"/>
  <c r="G26" i="7"/>
  <c r="H26" i="7" s="1"/>
  <c r="F27" i="3" s="1"/>
  <c r="G27" i="7"/>
  <c r="H27" i="7" s="1"/>
  <c r="F28" i="3" s="1"/>
  <c r="G28" i="7"/>
  <c r="H28" i="7" s="1"/>
  <c r="F29" i="3" s="1"/>
  <c r="G29" i="7"/>
  <c r="H29" i="7" s="1"/>
  <c r="F30" i="3" s="1"/>
  <c r="G30" i="7"/>
  <c r="H30" i="7" s="1"/>
  <c r="F31" i="3" s="1"/>
  <c r="G31" i="7"/>
  <c r="H31" i="7" s="1"/>
  <c r="F32" i="3" s="1"/>
  <c r="G32" i="7"/>
  <c r="H32" i="7" s="1"/>
  <c r="F33" i="3" s="1"/>
  <c r="G33" i="7"/>
  <c r="H33" i="7" s="1"/>
  <c r="F34" i="3" s="1"/>
  <c r="G34" i="7"/>
  <c r="H34" i="7" s="1"/>
  <c r="F35" i="3" s="1"/>
  <c r="G35" i="7"/>
  <c r="H35" i="7" s="1"/>
  <c r="F36" i="3" s="1"/>
  <c r="G36" i="7"/>
  <c r="H36" i="7" s="1"/>
  <c r="F37" i="3" s="1"/>
  <c r="G37" i="7"/>
  <c r="H37" i="7" s="1"/>
  <c r="F38" i="3" s="1"/>
  <c r="G38" i="7"/>
  <c r="H38" i="7" s="1"/>
  <c r="F39" i="3" s="1"/>
  <c r="G39" i="7"/>
  <c r="H39" i="7" s="1"/>
  <c r="F40" i="3" s="1"/>
  <c r="G40" i="7"/>
  <c r="H40" i="7" s="1"/>
  <c r="F41" i="3" s="1"/>
  <c r="G41" i="7"/>
  <c r="H41" i="7" s="1"/>
  <c r="F42" i="3" s="1"/>
  <c r="G42" i="7"/>
  <c r="H42" i="7" s="1"/>
  <c r="F43" i="3" s="1"/>
  <c r="G43" i="7"/>
  <c r="H43" i="7" s="1"/>
  <c r="F44" i="3" s="1"/>
  <c r="G44" i="7"/>
  <c r="H44" i="7" s="1"/>
  <c r="F45" i="3" s="1"/>
  <c r="G45" i="7"/>
  <c r="H45" i="7" s="1"/>
  <c r="F46" i="3" s="1"/>
  <c r="G46" i="7"/>
  <c r="H46" i="7" s="1"/>
  <c r="F47" i="3" s="1"/>
  <c r="G47" i="7"/>
  <c r="H47" i="7" s="1"/>
  <c r="F48" i="3" s="1"/>
  <c r="G48" i="7"/>
  <c r="H48" i="7" s="1"/>
  <c r="F49" i="3" s="1"/>
  <c r="G49" i="7"/>
  <c r="H49" i="7" s="1"/>
  <c r="F50" i="3" s="1"/>
  <c r="G50" i="7"/>
  <c r="H50" i="7" s="1"/>
  <c r="F51" i="3" s="1"/>
  <c r="G51" i="7"/>
  <c r="H51" i="7" s="1"/>
  <c r="F52" i="3" s="1"/>
  <c r="G52" i="7"/>
  <c r="H52" i="7" s="1"/>
  <c r="F53" i="3" s="1"/>
  <c r="G53" i="7"/>
  <c r="H53" i="7" s="1"/>
  <c r="F54" i="3" s="1"/>
  <c r="G54" i="7"/>
  <c r="H54" i="7" s="1"/>
  <c r="F55" i="3" s="1"/>
  <c r="G55" i="7"/>
  <c r="H55" i="7" s="1"/>
  <c r="F56" i="3" s="1"/>
  <c r="G56" i="7"/>
  <c r="H56" i="7" s="1"/>
  <c r="F57" i="3" s="1"/>
  <c r="G57" i="7"/>
  <c r="H57" i="7" s="1"/>
  <c r="F58" i="3" s="1"/>
  <c r="G62" i="7"/>
  <c r="H62" i="7" s="1"/>
  <c r="F63" i="3" s="1"/>
  <c r="G63" i="7"/>
  <c r="H63" i="7" s="1"/>
  <c r="F64" i="3" s="1"/>
  <c r="G64" i="7"/>
  <c r="H64" i="7" s="1"/>
  <c r="F65" i="3" s="1"/>
  <c r="G65" i="7"/>
  <c r="H65" i="7" s="1"/>
  <c r="F66" i="3" s="1"/>
  <c r="G66" i="7"/>
  <c r="H66" i="7" s="1"/>
  <c r="F67" i="3" s="1"/>
  <c r="G67" i="7"/>
  <c r="H67" i="7" s="1"/>
  <c r="F68" i="3" s="1"/>
  <c r="G68" i="7"/>
  <c r="H68" i="7" s="1"/>
  <c r="F69" i="3" s="1"/>
  <c r="G69" i="7"/>
  <c r="H69" i="7" s="1"/>
  <c r="F70" i="3" s="1"/>
  <c r="G70" i="7"/>
  <c r="H70" i="7" s="1"/>
  <c r="F71" i="3" s="1"/>
  <c r="G71" i="7"/>
  <c r="H71" i="7" s="1"/>
  <c r="F72" i="3" s="1"/>
  <c r="G72" i="7"/>
  <c r="H72" i="7" s="1"/>
  <c r="F73" i="3" s="1"/>
  <c r="G73" i="7"/>
  <c r="H73" i="7" s="1"/>
  <c r="F74" i="3" s="1"/>
  <c r="G74" i="7"/>
  <c r="H74" i="7" s="1"/>
  <c r="F75" i="3" s="1"/>
  <c r="G75" i="7"/>
  <c r="H75" i="7" s="1"/>
  <c r="F76" i="3" s="1"/>
  <c r="G76" i="7"/>
  <c r="H76" i="7" s="1"/>
  <c r="F77" i="3" s="1"/>
  <c r="G77" i="7"/>
  <c r="H77" i="7" s="1"/>
  <c r="F78" i="3" s="1"/>
  <c r="G78" i="7"/>
  <c r="H78" i="7" s="1"/>
  <c r="F79" i="3" s="1"/>
  <c r="G79" i="7"/>
  <c r="H79" i="7" s="1"/>
  <c r="F80" i="3" s="1"/>
  <c r="G80" i="7"/>
  <c r="H80" i="7" s="1"/>
  <c r="F81" i="3" s="1"/>
  <c r="G81" i="7"/>
  <c r="H81" i="7" s="1"/>
  <c r="F82" i="3" s="1"/>
  <c r="G82" i="7"/>
  <c r="H82" i="7" s="1"/>
  <c r="F83" i="3" s="1"/>
  <c r="G83" i="7"/>
  <c r="H83" i="7" s="1"/>
  <c r="F84" i="3" s="1"/>
  <c r="G84" i="7"/>
  <c r="H84" i="7" s="1"/>
  <c r="F85" i="3" s="1"/>
  <c r="G85" i="7"/>
  <c r="H85" i="7" s="1"/>
  <c r="F86" i="3" s="1"/>
  <c r="G86" i="7"/>
  <c r="H86" i="7" s="1"/>
  <c r="F87" i="3" s="1"/>
  <c r="G87" i="7"/>
  <c r="H87" i="7" s="1"/>
  <c r="F88" i="3" s="1"/>
  <c r="G88" i="7"/>
  <c r="H88" i="7" s="1"/>
  <c r="F89" i="3" s="1"/>
  <c r="G89" i="7"/>
  <c r="H89" i="7" s="1"/>
  <c r="G90" i="7"/>
  <c r="H90" i="7" s="1"/>
  <c r="F91" i="3" s="1"/>
  <c r="G91" i="7"/>
  <c r="H91" i="7" s="1"/>
  <c r="F92" i="3" s="1"/>
  <c r="G92" i="7"/>
  <c r="H92" i="7" s="1"/>
  <c r="F93" i="3" s="1"/>
  <c r="G93" i="7"/>
  <c r="H93" i="7" s="1"/>
  <c r="F94" i="3" s="1"/>
  <c r="G94" i="7"/>
  <c r="H94" i="7" s="1"/>
  <c r="F95" i="3" s="1"/>
  <c r="Q95" i="3" s="1"/>
  <c r="G95" i="7"/>
  <c r="H95" i="7" s="1"/>
  <c r="F96" i="3" s="1"/>
  <c r="G96" i="7"/>
  <c r="H96" i="7" s="1"/>
  <c r="F97" i="3" s="1"/>
  <c r="G97" i="7"/>
  <c r="H97" i="7" s="1"/>
  <c r="F98" i="3" s="1"/>
  <c r="G98" i="7"/>
  <c r="H98" i="7" s="1"/>
  <c r="F99" i="3" s="1"/>
  <c r="G99" i="7"/>
  <c r="H99" i="7" s="1"/>
  <c r="F100" i="3" s="1"/>
  <c r="G100" i="7"/>
  <c r="H100" i="7" s="1"/>
  <c r="F101" i="3" s="1"/>
  <c r="G101" i="7"/>
  <c r="H101" i="7" s="1"/>
  <c r="F102" i="3" s="1"/>
  <c r="G102" i="7"/>
  <c r="H102" i="7" s="1"/>
  <c r="F103" i="3" s="1"/>
  <c r="G103" i="7"/>
  <c r="H103" i="7" s="1"/>
  <c r="F104" i="3" s="1"/>
  <c r="G104" i="7"/>
  <c r="H104" i="7" s="1"/>
  <c r="F105" i="3" s="1"/>
  <c r="G105" i="7"/>
  <c r="H105" i="7" s="1"/>
  <c r="F106" i="3" s="1"/>
  <c r="G106" i="7"/>
  <c r="H106" i="7" s="1"/>
  <c r="F107" i="3" s="1"/>
  <c r="G107" i="7"/>
  <c r="H107" i="7" s="1"/>
  <c r="F108" i="3" s="1"/>
  <c r="G108" i="7"/>
  <c r="H108" i="7" s="1"/>
  <c r="F109" i="3" s="1"/>
  <c r="G109" i="7"/>
  <c r="H109" i="7" s="1"/>
  <c r="F110" i="3" s="1"/>
  <c r="G110" i="7"/>
  <c r="H110" i="7" s="1"/>
  <c r="F111" i="3" s="1"/>
  <c r="G111" i="7"/>
  <c r="H111" i="7" s="1"/>
  <c r="F112" i="3" s="1"/>
  <c r="G112" i="7"/>
  <c r="H112" i="7" s="1"/>
  <c r="F113" i="3" s="1"/>
  <c r="G113" i="7"/>
  <c r="H113" i="7" s="1"/>
  <c r="F114" i="3" s="1"/>
  <c r="G114" i="7"/>
  <c r="H114" i="7" s="1"/>
  <c r="F115" i="3" s="1"/>
  <c r="G115" i="7"/>
  <c r="H115" i="7" s="1"/>
  <c r="F116" i="3" s="1"/>
  <c r="G116" i="7"/>
  <c r="H116" i="7" s="1"/>
  <c r="F117" i="3" s="1"/>
  <c r="G117" i="7"/>
  <c r="H117" i="7" s="1"/>
  <c r="F118" i="3" s="1"/>
  <c r="G118" i="7"/>
  <c r="H118" i="7" s="1"/>
  <c r="F119" i="3" s="1"/>
  <c r="G119" i="7"/>
  <c r="H119" i="7" s="1"/>
  <c r="F120" i="3" s="1"/>
  <c r="G120" i="7"/>
  <c r="H120" i="7" s="1"/>
  <c r="F121" i="3" s="1"/>
  <c r="G121" i="7"/>
  <c r="H121" i="7" s="1"/>
  <c r="F122" i="3" s="1"/>
  <c r="G122" i="7"/>
  <c r="H122" i="7" s="1"/>
  <c r="F123" i="3" s="1"/>
  <c r="G123" i="7"/>
  <c r="H123" i="7" s="1"/>
  <c r="F124" i="3" s="1"/>
  <c r="H3" i="7"/>
  <c r="J3" i="7" s="1"/>
  <c r="G3" i="5"/>
  <c r="H3" i="5" s="1"/>
  <c r="G6" i="5"/>
  <c r="H6" i="5" s="1"/>
  <c r="G18" i="5"/>
  <c r="H18" i="5" s="1"/>
  <c r="G23" i="5"/>
  <c r="H23" i="5" s="1"/>
  <c r="H24" i="3" s="1"/>
  <c r="G24" i="5"/>
  <c r="H24" i="5" s="1"/>
  <c r="G27" i="5"/>
  <c r="H27" i="5" s="1"/>
  <c r="G50" i="5"/>
  <c r="H50" i="5" s="1"/>
  <c r="G66" i="5"/>
  <c r="H66" i="5" s="1"/>
  <c r="H67" i="3" s="1"/>
  <c r="G69" i="5"/>
  <c r="H69" i="5" s="1"/>
  <c r="H70" i="3" s="1"/>
  <c r="G70" i="5"/>
  <c r="H70" i="5" s="1"/>
  <c r="H71" i="3" s="1"/>
  <c r="G71" i="5"/>
  <c r="H71" i="5" s="1"/>
  <c r="H72" i="3" s="1"/>
  <c r="G80" i="5"/>
  <c r="H80" i="5" s="1"/>
  <c r="H81" i="3" s="1"/>
  <c r="G85" i="5"/>
  <c r="H85" i="5" s="1"/>
  <c r="H86" i="3" s="1"/>
  <c r="G86" i="5"/>
  <c r="H86" i="5" s="1"/>
  <c r="H87" i="3" s="1"/>
  <c r="G87" i="5"/>
  <c r="H87" i="5" s="1"/>
  <c r="H88" i="3" s="1"/>
  <c r="G88" i="5"/>
  <c r="H88" i="5" s="1"/>
  <c r="H89" i="3" s="1"/>
  <c r="G93" i="5"/>
  <c r="H93" i="5" s="1"/>
  <c r="H94" i="3" s="1"/>
  <c r="G97" i="5"/>
  <c r="H97" i="5" s="1"/>
  <c r="H98" i="3" s="1"/>
  <c r="G98" i="5"/>
  <c r="H98" i="5" s="1"/>
  <c r="H99" i="3" s="1"/>
  <c r="G4" i="5"/>
  <c r="G5" i="5"/>
  <c r="H5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9" i="5"/>
  <c r="H19" i="5" s="1"/>
  <c r="G20" i="5"/>
  <c r="H20" i="5" s="1"/>
  <c r="G21" i="5"/>
  <c r="H21" i="5" s="1"/>
  <c r="G22" i="5"/>
  <c r="H22" i="5" s="1"/>
  <c r="G25" i="5"/>
  <c r="H25" i="5" s="1"/>
  <c r="G26" i="5"/>
  <c r="H26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60" i="5"/>
  <c r="H60" i="5" s="1"/>
  <c r="H61" i="3" s="1"/>
  <c r="G61" i="5"/>
  <c r="H61" i="5" s="1"/>
  <c r="H62" i="3" s="1"/>
  <c r="G62" i="5"/>
  <c r="H62" i="5" s="1"/>
  <c r="H63" i="3" s="1"/>
  <c r="G63" i="5"/>
  <c r="H63" i="5" s="1"/>
  <c r="H64" i="3" s="1"/>
  <c r="G64" i="5"/>
  <c r="H64" i="5" s="1"/>
  <c r="H65" i="3" s="1"/>
  <c r="G65" i="5"/>
  <c r="H65" i="5" s="1"/>
  <c r="H66" i="3" s="1"/>
  <c r="G67" i="5"/>
  <c r="H67" i="5" s="1"/>
  <c r="H68" i="3" s="1"/>
  <c r="G68" i="5"/>
  <c r="H68" i="5" s="1"/>
  <c r="H69" i="3" s="1"/>
  <c r="G72" i="5"/>
  <c r="H72" i="5" s="1"/>
  <c r="H73" i="3" s="1"/>
  <c r="G73" i="5"/>
  <c r="H73" i="5" s="1"/>
  <c r="H74" i="3" s="1"/>
  <c r="G74" i="5"/>
  <c r="H74" i="5" s="1"/>
  <c r="H75" i="3" s="1"/>
  <c r="G75" i="5"/>
  <c r="H75" i="5" s="1"/>
  <c r="H76" i="3" s="1"/>
  <c r="G76" i="5"/>
  <c r="H76" i="5" s="1"/>
  <c r="H77" i="3" s="1"/>
  <c r="G77" i="5"/>
  <c r="H77" i="5" s="1"/>
  <c r="H78" i="3" s="1"/>
  <c r="G78" i="5"/>
  <c r="H78" i="5" s="1"/>
  <c r="H79" i="3" s="1"/>
  <c r="G79" i="5"/>
  <c r="H79" i="5" s="1"/>
  <c r="H80" i="3" s="1"/>
  <c r="G81" i="5"/>
  <c r="H81" i="5" s="1"/>
  <c r="H82" i="3" s="1"/>
  <c r="G82" i="5"/>
  <c r="H82" i="5" s="1"/>
  <c r="H83" i="3" s="1"/>
  <c r="G83" i="5"/>
  <c r="H83" i="5" s="1"/>
  <c r="H84" i="3" s="1"/>
  <c r="G84" i="5"/>
  <c r="H84" i="5" s="1"/>
  <c r="H85" i="3" s="1"/>
  <c r="G89" i="5"/>
  <c r="H89" i="5" s="1"/>
  <c r="G90" i="5"/>
  <c r="H90" i="5" s="1"/>
  <c r="H91" i="3" s="1"/>
  <c r="G91" i="5"/>
  <c r="H91" i="5" s="1"/>
  <c r="H92" i="3" s="1"/>
  <c r="G92" i="5"/>
  <c r="H92" i="5" s="1"/>
  <c r="H93" i="3" s="1"/>
  <c r="G94" i="5"/>
  <c r="H94" i="5" s="1"/>
  <c r="H95" i="3" s="1"/>
  <c r="G95" i="5"/>
  <c r="H95" i="5" s="1"/>
  <c r="H96" i="3" s="1"/>
  <c r="G96" i="5"/>
  <c r="H96" i="5" s="1"/>
  <c r="H97" i="3" s="1"/>
  <c r="G99" i="5"/>
  <c r="H99" i="5" s="1"/>
  <c r="H100" i="3" s="1"/>
  <c r="G100" i="5"/>
  <c r="H100" i="5" s="1"/>
  <c r="H101" i="3" s="1"/>
  <c r="G101" i="5"/>
  <c r="H101" i="5" s="1"/>
  <c r="H102" i="3" s="1"/>
  <c r="G102" i="5"/>
  <c r="H102" i="5" s="1"/>
  <c r="H103" i="3" s="1"/>
  <c r="G103" i="5"/>
  <c r="H103" i="5" s="1"/>
  <c r="H104" i="3" s="1"/>
  <c r="G104" i="5"/>
  <c r="H104" i="5" s="1"/>
  <c r="H105" i="3" s="1"/>
  <c r="G105" i="5"/>
  <c r="H105" i="5" s="1"/>
  <c r="H106" i="3" s="1"/>
  <c r="G106" i="5"/>
  <c r="H106" i="5" s="1"/>
  <c r="H107" i="3" s="1"/>
  <c r="G107" i="5"/>
  <c r="H107" i="5" s="1"/>
  <c r="H108" i="3" s="1"/>
  <c r="G108" i="5"/>
  <c r="H108" i="5" s="1"/>
  <c r="H109" i="3" s="1"/>
  <c r="G109" i="5"/>
  <c r="H109" i="5" s="1"/>
  <c r="H110" i="3" s="1"/>
  <c r="G110" i="5"/>
  <c r="H110" i="5" s="1"/>
  <c r="H111" i="3" s="1"/>
  <c r="G111" i="5"/>
  <c r="H111" i="5" s="1"/>
  <c r="H112" i="3" s="1"/>
  <c r="G112" i="5"/>
  <c r="H112" i="5" s="1"/>
  <c r="H113" i="3" s="1"/>
  <c r="G113" i="5"/>
  <c r="H113" i="5" s="1"/>
  <c r="H114" i="3" s="1"/>
  <c r="G116" i="5"/>
  <c r="H116" i="5" s="1"/>
  <c r="H117" i="3" s="1"/>
  <c r="G117" i="5"/>
  <c r="H117" i="5" s="1"/>
  <c r="H118" i="3" s="1"/>
  <c r="G118" i="5"/>
  <c r="H118" i="5" s="1"/>
  <c r="H119" i="3" s="1"/>
  <c r="G119" i="5"/>
  <c r="H119" i="5" s="1"/>
  <c r="H120" i="3" s="1"/>
  <c r="G120" i="5"/>
  <c r="H120" i="5" s="1"/>
  <c r="H121" i="3" s="1"/>
  <c r="G121" i="5"/>
  <c r="H121" i="5" s="1"/>
  <c r="H122" i="3" s="1"/>
  <c r="G122" i="5"/>
  <c r="H122" i="5" s="1"/>
  <c r="H123" i="3" s="1"/>
  <c r="G123" i="5"/>
  <c r="H123" i="5" s="1"/>
  <c r="H124" i="3" s="1"/>
  <c r="G115" i="5"/>
  <c r="H115" i="5" s="1"/>
  <c r="H116" i="3" s="1"/>
  <c r="G114" i="5"/>
  <c r="H114" i="5" s="1"/>
  <c r="H115" i="3" s="1"/>
  <c r="H49" i="2" l="1"/>
  <c r="L50" i="3"/>
  <c r="T5" i="3"/>
  <c r="Z5" i="3" s="1"/>
  <c r="Q24" i="3"/>
  <c r="D24" i="16" s="1"/>
  <c r="D16" i="16"/>
  <c r="H4" i="5"/>
  <c r="H5" i="3" s="1"/>
  <c r="Q5" i="3" s="1"/>
  <c r="K124" i="3"/>
  <c r="Q124" i="3" s="1"/>
  <c r="D124" i="16" s="1"/>
  <c r="J123" i="10"/>
  <c r="M8" i="3"/>
  <c r="J7" i="1"/>
  <c r="J90" i="14"/>
  <c r="D107" i="3"/>
  <c r="T107" i="3" s="1"/>
  <c r="E107" i="16" s="1"/>
  <c r="J106" i="8"/>
  <c r="D62" i="3"/>
  <c r="J61" i="8"/>
  <c r="J42" i="12"/>
  <c r="M117" i="3"/>
  <c r="Q117" i="3" s="1"/>
  <c r="D117" i="16" s="1"/>
  <c r="J116" i="1"/>
  <c r="M81" i="3"/>
  <c r="Q81" i="3" s="1"/>
  <c r="D81" i="16" s="1"/>
  <c r="J80" i="1"/>
  <c r="J101" i="14"/>
  <c r="D31" i="3"/>
  <c r="T31" i="3" s="1"/>
  <c r="E31" i="16" s="1"/>
  <c r="J30" i="8"/>
  <c r="J41" i="12"/>
  <c r="D112" i="3"/>
  <c r="T112" i="3" s="1"/>
  <c r="E112" i="16" s="1"/>
  <c r="J111" i="8"/>
  <c r="D38" i="3"/>
  <c r="T38" i="3" s="1"/>
  <c r="J37" i="8"/>
  <c r="J25" i="12"/>
  <c r="M104" i="3"/>
  <c r="Q104" i="3" s="1"/>
  <c r="D104" i="16" s="1"/>
  <c r="J103" i="1"/>
  <c r="J122" i="14"/>
  <c r="J37" i="14"/>
  <c r="D106" i="3"/>
  <c r="T106" i="3" s="1"/>
  <c r="E106" i="16" s="1"/>
  <c r="J105" i="8"/>
  <c r="D45" i="3"/>
  <c r="T45" i="3" s="1"/>
  <c r="J44" i="8"/>
  <c r="J71" i="12"/>
  <c r="J57" i="12"/>
  <c r="J49" i="12"/>
  <c r="J33" i="12"/>
  <c r="J24" i="12"/>
  <c r="M124" i="3"/>
  <c r="J123" i="1"/>
  <c r="M116" i="3"/>
  <c r="Q116" i="3" s="1"/>
  <c r="J115" i="1"/>
  <c r="M110" i="3"/>
  <c r="Q110" i="3" s="1"/>
  <c r="D110" i="16" s="1"/>
  <c r="J109" i="1"/>
  <c r="M103" i="3"/>
  <c r="Q103" i="3" s="1"/>
  <c r="D103" i="16" s="1"/>
  <c r="J102" i="1"/>
  <c r="M95" i="3"/>
  <c r="D95" i="16" s="1"/>
  <c r="J94" i="1"/>
  <c r="M87" i="3"/>
  <c r="J86" i="1"/>
  <c r="M80" i="3"/>
  <c r="J79" i="1"/>
  <c r="M74" i="3"/>
  <c r="Q74" i="3" s="1"/>
  <c r="D74" i="16" s="1"/>
  <c r="J73" i="1"/>
  <c r="M66" i="3"/>
  <c r="J65" i="1"/>
  <c r="J121" i="12"/>
  <c r="J112" i="12"/>
  <c r="J46" i="14"/>
  <c r="J121" i="14"/>
  <c r="J113" i="14"/>
  <c r="J107" i="14"/>
  <c r="J100" i="14"/>
  <c r="J92" i="14"/>
  <c r="J84" i="14"/>
  <c r="J71" i="14"/>
  <c r="J63" i="14"/>
  <c r="J52" i="14"/>
  <c r="J44" i="14"/>
  <c r="J36" i="14"/>
  <c r="J30" i="14"/>
  <c r="J24" i="14"/>
  <c r="J16" i="14"/>
  <c r="J117" i="8"/>
  <c r="D111" i="3"/>
  <c r="T111" i="3" s="1"/>
  <c r="E111" i="16" s="1"/>
  <c r="J110" i="8"/>
  <c r="D105" i="3"/>
  <c r="T105" i="3" s="1"/>
  <c r="E105" i="16" s="1"/>
  <c r="J104" i="8"/>
  <c r="D97" i="3"/>
  <c r="J96" i="8"/>
  <c r="D89" i="3"/>
  <c r="T89" i="3" s="1"/>
  <c r="J88" i="8"/>
  <c r="D82" i="3"/>
  <c r="T82" i="3" s="1"/>
  <c r="E82" i="16" s="1"/>
  <c r="J81" i="8"/>
  <c r="D76" i="3"/>
  <c r="T76" i="3" s="1"/>
  <c r="J75" i="8"/>
  <c r="D68" i="3"/>
  <c r="T68" i="3" s="1"/>
  <c r="J67" i="8"/>
  <c r="D59" i="3"/>
  <c r="J58" i="8"/>
  <c r="D52" i="3"/>
  <c r="T52" i="3" s="1"/>
  <c r="J51" i="8"/>
  <c r="D44" i="3"/>
  <c r="T44" i="3" s="1"/>
  <c r="J43" i="8"/>
  <c r="D30" i="3"/>
  <c r="T30" i="3" s="1"/>
  <c r="J29" i="8"/>
  <c r="D24" i="3"/>
  <c r="J23" i="8"/>
  <c r="D16" i="3"/>
  <c r="T16" i="3" s="1"/>
  <c r="J15" i="8"/>
  <c r="D10" i="3"/>
  <c r="T10" i="3" s="1"/>
  <c r="E10" i="16" s="1"/>
  <c r="J9" i="8"/>
  <c r="J97" i="12"/>
  <c r="J80" i="12"/>
  <c r="J69" i="12"/>
  <c r="J48" i="12"/>
  <c r="J40" i="12"/>
  <c r="J31" i="12"/>
  <c r="M123" i="3"/>
  <c r="J122" i="1"/>
  <c r="M115" i="3"/>
  <c r="J114" i="1"/>
  <c r="M109" i="3"/>
  <c r="J108" i="1"/>
  <c r="M102" i="3"/>
  <c r="J101" i="1"/>
  <c r="M94" i="3"/>
  <c r="Q94" i="3" s="1"/>
  <c r="D94" i="16" s="1"/>
  <c r="J93" i="1"/>
  <c r="M86" i="3"/>
  <c r="Q86" i="3" s="1"/>
  <c r="D86" i="16" s="1"/>
  <c r="J85" i="1"/>
  <c r="M79" i="3"/>
  <c r="Q79" i="3" s="1"/>
  <c r="D79" i="16" s="1"/>
  <c r="J78" i="1"/>
  <c r="M73" i="3"/>
  <c r="Q73" i="3" s="1"/>
  <c r="J72" i="1"/>
  <c r="M65" i="3"/>
  <c r="Q65" i="3" s="1"/>
  <c r="D65" i="16" s="1"/>
  <c r="J64" i="1"/>
  <c r="J120" i="12"/>
  <c r="J110" i="12"/>
  <c r="J40" i="14"/>
  <c r="J120" i="14"/>
  <c r="J112" i="14"/>
  <c r="J99" i="14"/>
  <c r="J91" i="14"/>
  <c r="J83" i="14"/>
  <c r="J70" i="14"/>
  <c r="J62" i="14"/>
  <c r="J51" i="14"/>
  <c r="J43" i="14"/>
  <c r="J29" i="14"/>
  <c r="J23" i="14"/>
  <c r="J15" i="14"/>
  <c r="J9" i="14"/>
  <c r="J114" i="14"/>
  <c r="J72" i="14"/>
  <c r="D90" i="3"/>
  <c r="T90" i="3" s="1"/>
  <c r="E90" i="16" s="1"/>
  <c r="J89" i="8"/>
  <c r="D61" i="3"/>
  <c r="J60" i="8"/>
  <c r="D11" i="3"/>
  <c r="T11" i="3" s="1"/>
  <c r="E11" i="16" s="1"/>
  <c r="J10" i="8"/>
  <c r="J81" i="12"/>
  <c r="D104" i="3"/>
  <c r="T104" i="3" s="1"/>
  <c r="E104" i="16" s="1"/>
  <c r="J103" i="8"/>
  <c r="D81" i="3"/>
  <c r="J80" i="8"/>
  <c r="J50" i="8"/>
  <c r="D23" i="3"/>
  <c r="T23" i="3" s="1"/>
  <c r="J22" i="8"/>
  <c r="J95" i="12"/>
  <c r="J39" i="12"/>
  <c r="J9" i="12"/>
  <c r="M101" i="3"/>
  <c r="Q101" i="3" s="1"/>
  <c r="D101" i="16" s="1"/>
  <c r="J100" i="1"/>
  <c r="J119" i="14"/>
  <c r="J98" i="14"/>
  <c r="J57" i="14"/>
  <c r="J22" i="14"/>
  <c r="D124" i="3"/>
  <c r="J123" i="8"/>
  <c r="D116" i="3"/>
  <c r="J115" i="8"/>
  <c r="D110" i="3"/>
  <c r="T110" i="3" s="1"/>
  <c r="E110" i="16" s="1"/>
  <c r="J109" i="8"/>
  <c r="D103" i="3"/>
  <c r="T103" i="3" s="1"/>
  <c r="J102" i="8"/>
  <c r="D95" i="3"/>
  <c r="E95" i="16" s="1"/>
  <c r="J94" i="8"/>
  <c r="D87" i="3"/>
  <c r="J86" i="8"/>
  <c r="D80" i="3"/>
  <c r="T80" i="3" s="1"/>
  <c r="J79" i="8"/>
  <c r="D74" i="3"/>
  <c r="T74" i="3" s="1"/>
  <c r="E74" i="16" s="1"/>
  <c r="J73" i="8"/>
  <c r="D66" i="3"/>
  <c r="J65" i="8"/>
  <c r="D50" i="3"/>
  <c r="T50" i="3" s="1"/>
  <c r="J49" i="8"/>
  <c r="D42" i="3"/>
  <c r="J41" i="8"/>
  <c r="D35" i="3"/>
  <c r="T35" i="3" s="1"/>
  <c r="E35" i="16" s="1"/>
  <c r="J34" i="8"/>
  <c r="D28" i="3"/>
  <c r="J27" i="8"/>
  <c r="D22" i="3"/>
  <c r="T22" i="3" s="1"/>
  <c r="J21" i="8"/>
  <c r="D8" i="3"/>
  <c r="T8" i="3" s="1"/>
  <c r="E8" i="16" s="1"/>
  <c r="J7" i="8"/>
  <c r="J104" i="12"/>
  <c r="J91" i="12"/>
  <c r="J67" i="12"/>
  <c r="J55" i="12"/>
  <c r="J46" i="12"/>
  <c r="J38" i="12"/>
  <c r="J30" i="12"/>
  <c r="J21" i="12"/>
  <c r="J8" i="12"/>
  <c r="M121" i="3"/>
  <c r="Q121" i="3" s="1"/>
  <c r="D121" i="16" s="1"/>
  <c r="J120" i="1"/>
  <c r="M113" i="3"/>
  <c r="Q113" i="3" s="1"/>
  <c r="D113" i="16" s="1"/>
  <c r="J112" i="1"/>
  <c r="M100" i="3"/>
  <c r="Q100" i="3" s="1"/>
  <c r="J99" i="1"/>
  <c r="M92" i="3"/>
  <c r="Q92" i="3" s="1"/>
  <c r="D92" i="16" s="1"/>
  <c r="J91" i="1"/>
  <c r="M84" i="3"/>
  <c r="Q84" i="3" s="1"/>
  <c r="D84" i="16" s="1"/>
  <c r="J83" i="1"/>
  <c r="M71" i="3"/>
  <c r="Q71" i="3" s="1"/>
  <c r="D71" i="16" s="1"/>
  <c r="J70" i="1"/>
  <c r="M63" i="3"/>
  <c r="J62" i="1"/>
  <c r="J118" i="12"/>
  <c r="J109" i="12"/>
  <c r="J32" i="14"/>
  <c r="J118" i="14"/>
  <c r="J105" i="14"/>
  <c r="J97" i="14"/>
  <c r="J89" i="14"/>
  <c r="J82" i="14"/>
  <c r="J76" i="14"/>
  <c r="J68" i="14"/>
  <c r="J49" i="14"/>
  <c r="J41" i="14"/>
  <c r="J34" i="14"/>
  <c r="J27" i="14"/>
  <c r="J21" i="14"/>
  <c r="J7" i="14"/>
  <c r="D120" i="3"/>
  <c r="J119" i="8"/>
  <c r="D99" i="3"/>
  <c r="J98" i="8"/>
  <c r="D70" i="3"/>
  <c r="J69" i="8"/>
  <c r="D54" i="3"/>
  <c r="J53" i="8"/>
  <c r="D26" i="3"/>
  <c r="T26" i="3" s="1"/>
  <c r="J25" i="8"/>
  <c r="J99" i="12"/>
  <c r="J50" i="12"/>
  <c r="J14" i="12"/>
  <c r="M96" i="3"/>
  <c r="Q96" i="3" s="1"/>
  <c r="D96" i="16" s="1"/>
  <c r="J95" i="1"/>
  <c r="M67" i="3"/>
  <c r="J66" i="1"/>
  <c r="J47" i="14"/>
  <c r="J93" i="14"/>
  <c r="J64" i="14"/>
  <c r="J17" i="14"/>
  <c r="D98" i="3"/>
  <c r="J97" i="8"/>
  <c r="D69" i="3"/>
  <c r="J68" i="8"/>
  <c r="D25" i="3"/>
  <c r="J24" i="8"/>
  <c r="J98" i="12"/>
  <c r="D75" i="3"/>
  <c r="T75" i="3" s="1"/>
  <c r="E75" i="16" s="1"/>
  <c r="J74" i="8"/>
  <c r="D43" i="3"/>
  <c r="T43" i="3" s="1"/>
  <c r="J42" i="8"/>
  <c r="D15" i="3"/>
  <c r="J14" i="8"/>
  <c r="J79" i="12"/>
  <c r="J47" i="12"/>
  <c r="M122" i="3"/>
  <c r="Q122" i="3" s="1"/>
  <c r="D122" i="16" s="1"/>
  <c r="J121" i="1"/>
  <c r="M93" i="3"/>
  <c r="Q93" i="3" s="1"/>
  <c r="J92" i="1"/>
  <c r="M64" i="3"/>
  <c r="J63" i="1"/>
  <c r="J33" i="14"/>
  <c r="J50" i="14"/>
  <c r="J14" i="14"/>
  <c r="F90" i="3"/>
  <c r="D123" i="3"/>
  <c r="J122" i="8"/>
  <c r="D109" i="3"/>
  <c r="T109" i="3" s="1"/>
  <c r="E109" i="16" s="1"/>
  <c r="J108" i="8"/>
  <c r="D102" i="3"/>
  <c r="T102" i="3" s="1"/>
  <c r="E102" i="16" s="1"/>
  <c r="J101" i="8"/>
  <c r="D94" i="3"/>
  <c r="J93" i="8"/>
  <c r="D86" i="3"/>
  <c r="J85" i="8"/>
  <c r="D79" i="3"/>
  <c r="J78" i="8"/>
  <c r="D73" i="3"/>
  <c r="J72" i="8"/>
  <c r="D65" i="3"/>
  <c r="T65" i="3" s="1"/>
  <c r="E65" i="16" s="1"/>
  <c r="J64" i="8"/>
  <c r="D57" i="3"/>
  <c r="J56" i="8"/>
  <c r="D49" i="3"/>
  <c r="T49" i="3" s="1"/>
  <c r="J48" i="8"/>
  <c r="D41" i="3"/>
  <c r="T41" i="3" s="1"/>
  <c r="E41" i="16" s="1"/>
  <c r="J40" i="8"/>
  <c r="D34" i="3"/>
  <c r="T34" i="3" s="1"/>
  <c r="E34" i="16" s="1"/>
  <c r="J33" i="8"/>
  <c r="D21" i="3"/>
  <c r="T21" i="3" s="1"/>
  <c r="J20" i="8"/>
  <c r="D14" i="3"/>
  <c r="T14" i="3" s="1"/>
  <c r="E14" i="16" s="1"/>
  <c r="J13" i="8"/>
  <c r="D7" i="3"/>
  <c r="T7" i="3" s="1"/>
  <c r="AA7" i="3" s="1"/>
  <c r="J6" i="8"/>
  <c r="J103" i="12"/>
  <c r="J90" i="12"/>
  <c r="J77" i="12"/>
  <c r="J65" i="12"/>
  <c r="J54" i="12"/>
  <c r="J29" i="12"/>
  <c r="J19" i="12"/>
  <c r="J7" i="12"/>
  <c r="M120" i="3"/>
  <c r="J119" i="1"/>
  <c r="M112" i="3"/>
  <c r="Q112" i="3" s="1"/>
  <c r="D112" i="16" s="1"/>
  <c r="J111" i="1"/>
  <c r="M107" i="3"/>
  <c r="Q107" i="3" s="1"/>
  <c r="D107" i="16" s="1"/>
  <c r="J106" i="1"/>
  <c r="M99" i="3"/>
  <c r="Q99" i="3" s="1"/>
  <c r="D99" i="16" s="1"/>
  <c r="J98" i="1"/>
  <c r="M91" i="3"/>
  <c r="Q91" i="3" s="1"/>
  <c r="D91" i="16" s="1"/>
  <c r="J90" i="1"/>
  <c r="M78" i="3"/>
  <c r="Q78" i="3" s="1"/>
  <c r="J77" i="1"/>
  <c r="M70" i="3"/>
  <c r="Q70" i="3" s="1"/>
  <c r="D70" i="16" s="1"/>
  <c r="J69" i="1"/>
  <c r="M62" i="3"/>
  <c r="Q62" i="3" s="1"/>
  <c r="J61" i="1"/>
  <c r="J117" i="12"/>
  <c r="J108" i="12"/>
  <c r="J110" i="14"/>
  <c r="J104" i="14"/>
  <c r="J96" i="14"/>
  <c r="J88" i="14"/>
  <c r="J81" i="14"/>
  <c r="J67" i="14"/>
  <c r="J56" i="14"/>
  <c r="J48" i="14"/>
  <c r="J20" i="14"/>
  <c r="J13" i="14"/>
  <c r="J72" i="12"/>
  <c r="M75" i="3"/>
  <c r="Q75" i="3" s="1"/>
  <c r="D75" i="16" s="1"/>
  <c r="J74" i="1"/>
  <c r="J108" i="14"/>
  <c r="J78" i="14"/>
  <c r="J25" i="14"/>
  <c r="D119" i="3"/>
  <c r="J118" i="8"/>
  <c r="D83" i="3"/>
  <c r="T83" i="3" s="1"/>
  <c r="E83" i="16" s="1"/>
  <c r="J82" i="8"/>
  <c r="D53" i="3"/>
  <c r="T53" i="3" s="1"/>
  <c r="E53" i="16" s="1"/>
  <c r="J52" i="8"/>
  <c r="D17" i="3"/>
  <c r="T17" i="3" s="1"/>
  <c r="E17" i="16" s="1"/>
  <c r="J16" i="8"/>
  <c r="D96" i="3"/>
  <c r="J95" i="8"/>
  <c r="D36" i="3"/>
  <c r="T36" i="3" s="1"/>
  <c r="J35" i="8"/>
  <c r="J105" i="12"/>
  <c r="J56" i="12"/>
  <c r="J22" i="12"/>
  <c r="M108" i="3"/>
  <c r="Q108" i="3" s="1"/>
  <c r="D108" i="16" s="1"/>
  <c r="J107" i="1"/>
  <c r="M72" i="3"/>
  <c r="J71" i="1"/>
  <c r="J111" i="14"/>
  <c r="J77" i="14"/>
  <c r="J42" i="14"/>
  <c r="J8" i="14"/>
  <c r="D122" i="3"/>
  <c r="T122" i="3" s="1"/>
  <c r="J121" i="8"/>
  <c r="D114" i="3"/>
  <c r="J113" i="8"/>
  <c r="D108" i="3"/>
  <c r="J107" i="8"/>
  <c r="D101" i="3"/>
  <c r="T101" i="3" s="1"/>
  <c r="E101" i="16" s="1"/>
  <c r="J100" i="8"/>
  <c r="D93" i="3"/>
  <c r="J92" i="8"/>
  <c r="D85" i="3"/>
  <c r="T85" i="3" s="1"/>
  <c r="E85" i="16" s="1"/>
  <c r="J84" i="8"/>
  <c r="D72" i="3"/>
  <c r="J71" i="8"/>
  <c r="D64" i="3"/>
  <c r="T64" i="3" s="1"/>
  <c r="E64" i="16" s="1"/>
  <c r="J63" i="8"/>
  <c r="D56" i="3"/>
  <c r="J55" i="8"/>
  <c r="D48" i="3"/>
  <c r="T48" i="3" s="1"/>
  <c r="J47" i="8"/>
  <c r="D40" i="3"/>
  <c r="J39" i="8"/>
  <c r="D33" i="3"/>
  <c r="T33" i="3" s="1"/>
  <c r="E33" i="16" s="1"/>
  <c r="J32" i="8"/>
  <c r="D27" i="3"/>
  <c r="T27" i="3" s="1"/>
  <c r="J26" i="8"/>
  <c r="D6" i="3"/>
  <c r="T6" i="3" s="1"/>
  <c r="J5" i="8"/>
  <c r="J101" i="12"/>
  <c r="J84" i="12"/>
  <c r="J76" i="12"/>
  <c r="J64" i="12"/>
  <c r="J53" i="12"/>
  <c r="J44" i="12"/>
  <c r="J36" i="12"/>
  <c r="J28" i="12"/>
  <c r="J17" i="12"/>
  <c r="J5" i="12"/>
  <c r="M119" i="3"/>
  <c r="Q119" i="3" s="1"/>
  <c r="D119" i="16" s="1"/>
  <c r="J118" i="1"/>
  <c r="M106" i="3"/>
  <c r="J105" i="1"/>
  <c r="M98" i="3"/>
  <c r="J97" i="1"/>
  <c r="M90" i="3"/>
  <c r="J89" i="1"/>
  <c r="M83" i="3"/>
  <c r="Q83" i="3" s="1"/>
  <c r="D83" i="16" s="1"/>
  <c r="J82" i="1"/>
  <c r="M77" i="3"/>
  <c r="Q77" i="3" s="1"/>
  <c r="D77" i="16" s="1"/>
  <c r="J76" i="1"/>
  <c r="M69" i="3"/>
  <c r="J68" i="1"/>
  <c r="M61" i="3"/>
  <c r="Q61" i="3" s="1"/>
  <c r="D61" i="16" s="1"/>
  <c r="J60" i="1"/>
  <c r="J115" i="12"/>
  <c r="J107" i="12"/>
  <c r="J6" i="14"/>
  <c r="J116" i="14"/>
  <c r="J103" i="14"/>
  <c r="J95" i="14"/>
  <c r="J87" i="14"/>
  <c r="J80" i="14"/>
  <c r="J74" i="14"/>
  <c r="J66" i="14"/>
  <c r="J55" i="14"/>
  <c r="J39" i="14"/>
  <c r="J26" i="14"/>
  <c r="J19" i="14"/>
  <c r="J5" i="14"/>
  <c r="D91" i="3"/>
  <c r="T91" i="3" s="1"/>
  <c r="E91" i="16" s="1"/>
  <c r="J90" i="8"/>
  <c r="D78" i="3"/>
  <c r="J77" i="8"/>
  <c r="J45" i="8"/>
  <c r="D18" i="3"/>
  <c r="T18" i="3" s="1"/>
  <c r="E18" i="16" s="1"/>
  <c r="J17" i="8"/>
  <c r="J82" i="12"/>
  <c r="M88" i="3"/>
  <c r="J87" i="1"/>
  <c r="J113" i="12"/>
  <c r="J85" i="14"/>
  <c r="J53" i="14"/>
  <c r="J45" i="14"/>
  <c r="D77" i="3"/>
  <c r="T77" i="3" s="1"/>
  <c r="J76" i="8"/>
  <c r="D37" i="3"/>
  <c r="T37" i="3" s="1"/>
  <c r="J36" i="8"/>
  <c r="D117" i="3"/>
  <c r="T117" i="3" s="1"/>
  <c r="E117" i="16" s="1"/>
  <c r="J116" i="8"/>
  <c r="D88" i="3"/>
  <c r="J87" i="8"/>
  <c r="D58" i="3"/>
  <c r="T58" i="3" s="1"/>
  <c r="E58" i="16" s="1"/>
  <c r="J57" i="8"/>
  <c r="D29" i="3"/>
  <c r="J28" i="8"/>
  <c r="D9" i="3"/>
  <c r="T9" i="3" s="1"/>
  <c r="J8" i="8"/>
  <c r="J68" i="12"/>
  <c r="M114" i="3"/>
  <c r="J113" i="1"/>
  <c r="M85" i="3"/>
  <c r="Q85" i="3" s="1"/>
  <c r="D85" i="16" s="1"/>
  <c r="J84" i="1"/>
  <c r="J119" i="12"/>
  <c r="J106" i="14"/>
  <c r="J69" i="14"/>
  <c r="J35" i="14"/>
  <c r="J28" i="14"/>
  <c r="D121" i="3"/>
  <c r="T121" i="3" s="1"/>
  <c r="E121" i="16" s="1"/>
  <c r="J120" i="8"/>
  <c r="D113" i="3"/>
  <c r="T113" i="3" s="1"/>
  <c r="E113" i="16" s="1"/>
  <c r="J112" i="8"/>
  <c r="D100" i="3"/>
  <c r="T100" i="3" s="1"/>
  <c r="E100" i="16" s="1"/>
  <c r="J99" i="8"/>
  <c r="D92" i="3"/>
  <c r="T92" i="3" s="1"/>
  <c r="J91" i="8"/>
  <c r="D84" i="3"/>
  <c r="T84" i="3" s="1"/>
  <c r="E84" i="16" s="1"/>
  <c r="J83" i="8"/>
  <c r="D71" i="3"/>
  <c r="J70" i="8"/>
  <c r="D63" i="3"/>
  <c r="J62" i="8"/>
  <c r="D55" i="3"/>
  <c r="T55" i="3" s="1"/>
  <c r="J54" i="8"/>
  <c r="D47" i="3"/>
  <c r="T47" i="3" s="1"/>
  <c r="J46" i="8"/>
  <c r="D39" i="3"/>
  <c r="T39" i="3" s="1"/>
  <c r="J38" i="8"/>
  <c r="D32" i="3"/>
  <c r="T32" i="3" s="1"/>
  <c r="J31" i="8"/>
  <c r="D19" i="3"/>
  <c r="J18" i="8"/>
  <c r="J4" i="8"/>
  <c r="J100" i="12"/>
  <c r="J75" i="12"/>
  <c r="J63" i="12"/>
  <c r="J52" i="12"/>
  <c r="J35" i="12"/>
  <c r="J26" i="12"/>
  <c r="J4" i="12"/>
  <c r="M118" i="3"/>
  <c r="Q118" i="3" s="1"/>
  <c r="J117" i="1"/>
  <c r="M111" i="3"/>
  <c r="Q111" i="3" s="1"/>
  <c r="J110" i="1"/>
  <c r="M105" i="3"/>
  <c r="Q105" i="3" s="1"/>
  <c r="D105" i="16" s="1"/>
  <c r="J104" i="1"/>
  <c r="M97" i="3"/>
  <c r="Q97" i="3" s="1"/>
  <c r="J96" i="1"/>
  <c r="M89" i="3"/>
  <c r="J88" i="1"/>
  <c r="M82" i="3"/>
  <c r="Q82" i="3" s="1"/>
  <c r="D82" i="16" s="1"/>
  <c r="J81" i="1"/>
  <c r="M76" i="3"/>
  <c r="Q76" i="3" s="1"/>
  <c r="J75" i="1"/>
  <c r="M68" i="3"/>
  <c r="Q68" i="3" s="1"/>
  <c r="J67" i="1"/>
  <c r="J6" i="2"/>
  <c r="L7" i="3"/>
  <c r="J114" i="12"/>
  <c r="J123" i="14"/>
  <c r="J115" i="14"/>
  <c r="J109" i="14"/>
  <c r="J102" i="14"/>
  <c r="J94" i="14"/>
  <c r="J86" i="14"/>
  <c r="J79" i="14"/>
  <c r="J73" i="14"/>
  <c r="J65" i="14"/>
  <c r="J54" i="14"/>
  <c r="J38" i="14"/>
  <c r="J31" i="14"/>
  <c r="J18" i="14"/>
  <c r="J4" i="14"/>
  <c r="J117" i="14"/>
  <c r="D115" i="3"/>
  <c r="T115" i="3" s="1"/>
  <c r="E115" i="16" s="1"/>
  <c r="J114" i="8"/>
  <c r="J75" i="14"/>
  <c r="D67" i="3"/>
  <c r="J66" i="8"/>
  <c r="J62" i="12"/>
  <c r="J51" i="12"/>
  <c r="J45" i="12"/>
  <c r="J43" i="12"/>
  <c r="J37" i="12"/>
  <c r="J34" i="12"/>
  <c r="J23" i="12"/>
  <c r="D20" i="3"/>
  <c r="T20" i="3" s="1"/>
  <c r="J19" i="8"/>
  <c r="J15" i="12"/>
  <c r="J12" i="12"/>
  <c r="D13" i="3"/>
  <c r="T13" i="3" s="1"/>
  <c r="AA13" i="3" s="1"/>
  <c r="J12" i="8"/>
  <c r="J12" i="6"/>
  <c r="G13" i="3"/>
  <c r="J12" i="14"/>
  <c r="J11" i="14"/>
  <c r="J10" i="14"/>
  <c r="H123" i="2"/>
  <c r="J123" i="2" s="1"/>
  <c r="H119" i="2"/>
  <c r="H117" i="2"/>
  <c r="L118" i="3" s="1"/>
  <c r="H115" i="2"/>
  <c r="H113" i="2"/>
  <c r="L114" i="3" s="1"/>
  <c r="H110" i="2"/>
  <c r="L111" i="3" s="1"/>
  <c r="H109" i="2"/>
  <c r="L110" i="3" s="1"/>
  <c r="H107" i="2"/>
  <c r="L108" i="3" s="1"/>
  <c r="T108" i="3" s="1"/>
  <c r="E108" i="16" s="1"/>
  <c r="H106" i="2"/>
  <c r="L107" i="3" s="1"/>
  <c r="H104" i="2"/>
  <c r="L105" i="3" s="1"/>
  <c r="H102" i="2"/>
  <c r="L103" i="3" s="1"/>
  <c r="H100" i="2"/>
  <c r="L101" i="3" s="1"/>
  <c r="H98" i="2"/>
  <c r="L99" i="3" s="1"/>
  <c r="H96" i="2"/>
  <c r="L97" i="3" s="1"/>
  <c r="H94" i="2"/>
  <c r="L95" i="3" s="1"/>
  <c r="H92" i="2"/>
  <c r="L93" i="3" s="1"/>
  <c r="T93" i="3" s="1"/>
  <c r="H90" i="2"/>
  <c r="L91" i="3" s="1"/>
  <c r="H88" i="2"/>
  <c r="L89" i="3" s="1"/>
  <c r="H86" i="2"/>
  <c r="L87" i="3" s="1"/>
  <c r="H84" i="2"/>
  <c r="L85" i="3" s="1"/>
  <c r="H81" i="2"/>
  <c r="L82" i="3" s="1"/>
  <c r="H79" i="2"/>
  <c r="L80" i="3" s="1"/>
  <c r="H77" i="2"/>
  <c r="H75" i="2"/>
  <c r="L76" i="3" s="1"/>
  <c r="H73" i="2"/>
  <c r="L74" i="3" s="1"/>
  <c r="H71" i="2"/>
  <c r="L72" i="3" s="1"/>
  <c r="H69" i="2"/>
  <c r="L70" i="3" s="1"/>
  <c r="H67" i="2"/>
  <c r="L68" i="3" s="1"/>
  <c r="H65" i="2"/>
  <c r="L66" i="3" s="1"/>
  <c r="T66" i="3" s="1"/>
  <c r="H63" i="2"/>
  <c r="L64" i="3" s="1"/>
  <c r="H61" i="2"/>
  <c r="L62" i="3" s="1"/>
  <c r="H122" i="2"/>
  <c r="L123" i="3" s="1"/>
  <c r="H118" i="2"/>
  <c r="L119" i="3" s="1"/>
  <c r="H116" i="2"/>
  <c r="L117" i="3" s="1"/>
  <c r="H114" i="2"/>
  <c r="L115" i="3" s="1"/>
  <c r="H112" i="2"/>
  <c r="L113" i="3" s="1"/>
  <c r="H108" i="2"/>
  <c r="L109" i="3" s="1"/>
  <c r="H105" i="2"/>
  <c r="L106" i="3" s="1"/>
  <c r="H103" i="2"/>
  <c r="L104" i="3" s="1"/>
  <c r="H101" i="2"/>
  <c r="L102" i="3" s="1"/>
  <c r="H99" i="2"/>
  <c r="L100" i="3" s="1"/>
  <c r="H97" i="2"/>
  <c r="L98" i="3" s="1"/>
  <c r="H95" i="2"/>
  <c r="L96" i="3" s="1"/>
  <c r="H93" i="2"/>
  <c r="L94" i="3" s="1"/>
  <c r="H91" i="2"/>
  <c r="L92" i="3" s="1"/>
  <c r="H87" i="2"/>
  <c r="L88" i="3" s="1"/>
  <c r="H85" i="2"/>
  <c r="L86" i="3" s="1"/>
  <c r="H83" i="2"/>
  <c r="L84" i="3" s="1"/>
  <c r="H82" i="2"/>
  <c r="L83" i="3" s="1"/>
  <c r="H80" i="2"/>
  <c r="L81" i="3" s="1"/>
  <c r="H78" i="2"/>
  <c r="H76" i="2"/>
  <c r="L77" i="3" s="1"/>
  <c r="H74" i="2"/>
  <c r="L75" i="3" s="1"/>
  <c r="H72" i="2"/>
  <c r="H70" i="2"/>
  <c r="H68" i="2"/>
  <c r="L69" i="3" s="1"/>
  <c r="H66" i="2"/>
  <c r="L67" i="3" s="1"/>
  <c r="H64" i="2"/>
  <c r="L65" i="3" s="1"/>
  <c r="H62" i="2"/>
  <c r="L63" i="3" s="1"/>
  <c r="H60" i="2"/>
  <c r="L61" i="3" s="1"/>
  <c r="T61" i="3" s="1"/>
  <c r="E61" i="16" s="1"/>
  <c r="J114" i="3"/>
  <c r="J82" i="7"/>
  <c r="H11" i="8"/>
  <c r="J121" i="5"/>
  <c r="J111" i="5"/>
  <c r="J82" i="5"/>
  <c r="H57" i="3"/>
  <c r="Q57" i="3" s="1"/>
  <c r="D57" i="16" s="1"/>
  <c r="H53" i="3"/>
  <c r="Q53" i="3" s="1"/>
  <c r="D53" i="16" s="1"/>
  <c r="H48" i="3"/>
  <c r="Q48" i="3" s="1"/>
  <c r="D48" i="16" s="1"/>
  <c r="H44" i="3"/>
  <c r="Q44" i="3" s="1"/>
  <c r="D44" i="16" s="1"/>
  <c r="H40" i="3"/>
  <c r="H33" i="3"/>
  <c r="Q33" i="3" s="1"/>
  <c r="H31" i="3"/>
  <c r="H21" i="3"/>
  <c r="Q21" i="3" s="1"/>
  <c r="D21" i="16" s="1"/>
  <c r="H13" i="3"/>
  <c r="Q13" i="3" s="1"/>
  <c r="D13" i="16" s="1"/>
  <c r="H9" i="3"/>
  <c r="Q9" i="3" s="1"/>
  <c r="H25" i="3"/>
  <c r="Q25" i="3" s="1"/>
  <c r="H7" i="3"/>
  <c r="Q7" i="3" s="1"/>
  <c r="D7" i="16" s="1"/>
  <c r="H56" i="3"/>
  <c r="H52" i="3"/>
  <c r="H47" i="3"/>
  <c r="Q47" i="3" s="1"/>
  <c r="H43" i="3"/>
  <c r="Q43" i="3" s="1"/>
  <c r="D43" i="16" s="1"/>
  <c r="H39" i="3"/>
  <c r="Q39" i="3" s="1"/>
  <c r="H36" i="3"/>
  <c r="Q36" i="3" s="1"/>
  <c r="D36" i="16" s="1"/>
  <c r="H30" i="3"/>
  <c r="Q30" i="3" s="1"/>
  <c r="H26" i="3"/>
  <c r="Q26" i="3" s="1"/>
  <c r="H20" i="3"/>
  <c r="Q20" i="3" s="1"/>
  <c r="D20" i="16" s="1"/>
  <c r="H15" i="3"/>
  <c r="Q15" i="3" s="1"/>
  <c r="D15" i="16" s="1"/>
  <c r="H12" i="3"/>
  <c r="Q12" i="3" s="1"/>
  <c r="D12" i="16" s="1"/>
  <c r="H51" i="3"/>
  <c r="Q51" i="3" s="1"/>
  <c r="D51" i="16" s="1"/>
  <c r="J114" i="5"/>
  <c r="J117" i="5"/>
  <c r="J109" i="5"/>
  <c r="J106" i="5"/>
  <c r="J102" i="5"/>
  <c r="J96" i="5"/>
  <c r="J91" i="5"/>
  <c r="J83" i="5"/>
  <c r="J79" i="5"/>
  <c r="J77" i="5"/>
  <c r="J73" i="5"/>
  <c r="J65" i="5"/>
  <c r="J61" i="5"/>
  <c r="H58" i="3"/>
  <c r="Q58" i="3" s="1"/>
  <c r="D58" i="16" s="1"/>
  <c r="J57" i="5"/>
  <c r="H55" i="3"/>
  <c r="Q55" i="3" s="1"/>
  <c r="D55" i="16" s="1"/>
  <c r="J54" i="5"/>
  <c r="H50" i="3"/>
  <c r="J49" i="5"/>
  <c r="H46" i="3"/>
  <c r="Q46" i="3" s="1"/>
  <c r="D46" i="16" s="1"/>
  <c r="J45" i="5"/>
  <c r="H42" i="3"/>
  <c r="Q42" i="3" s="1"/>
  <c r="D42" i="16" s="1"/>
  <c r="J41" i="5"/>
  <c r="H38" i="3"/>
  <c r="Q38" i="3" s="1"/>
  <c r="D38" i="16" s="1"/>
  <c r="J37" i="5"/>
  <c r="H35" i="3"/>
  <c r="Q35" i="3" s="1"/>
  <c r="D35" i="16" s="1"/>
  <c r="J34" i="5"/>
  <c r="H32" i="3"/>
  <c r="Q32" i="3" s="1"/>
  <c r="D32" i="16" s="1"/>
  <c r="J31" i="5"/>
  <c r="H29" i="3"/>
  <c r="Q29" i="3" s="1"/>
  <c r="D29" i="16" s="1"/>
  <c r="J28" i="5"/>
  <c r="H23" i="3"/>
  <c r="Q23" i="3" s="1"/>
  <c r="D23" i="16" s="1"/>
  <c r="J22" i="5"/>
  <c r="H18" i="3"/>
  <c r="Q18" i="3" s="1"/>
  <c r="D18" i="16" s="1"/>
  <c r="J17" i="5"/>
  <c r="H14" i="3"/>
  <c r="Q14" i="3" s="1"/>
  <c r="D14" i="16" s="1"/>
  <c r="J13" i="5"/>
  <c r="J10" i="5"/>
  <c r="H8" i="3"/>
  <c r="Q8" i="3" s="1"/>
  <c r="J7" i="5"/>
  <c r="J97" i="5"/>
  <c r="J86" i="5"/>
  <c r="J70" i="5"/>
  <c r="H28" i="3"/>
  <c r="Q28" i="3" s="1"/>
  <c r="J27" i="5"/>
  <c r="H19" i="3"/>
  <c r="Q19" i="3" s="1"/>
  <c r="D19" i="16" s="1"/>
  <c r="J18" i="5"/>
  <c r="J115" i="5"/>
  <c r="J120" i="5"/>
  <c r="J116" i="5"/>
  <c r="J108" i="5"/>
  <c r="J105" i="5"/>
  <c r="J101" i="5"/>
  <c r="J95" i="5"/>
  <c r="J90" i="5"/>
  <c r="J78" i="5"/>
  <c r="J76" i="5"/>
  <c r="J72" i="5"/>
  <c r="J64" i="5"/>
  <c r="J60" i="5"/>
  <c r="H54" i="3"/>
  <c r="J53" i="5"/>
  <c r="H49" i="3"/>
  <c r="Q49" i="3" s="1"/>
  <c r="D49" i="16" s="1"/>
  <c r="J48" i="5"/>
  <c r="H45" i="3"/>
  <c r="Q45" i="3" s="1"/>
  <c r="D45" i="16" s="1"/>
  <c r="J44" i="5"/>
  <c r="H41" i="3"/>
  <c r="J40" i="5"/>
  <c r="H37" i="3"/>
  <c r="Q37" i="3" s="1"/>
  <c r="D37" i="16" s="1"/>
  <c r="J36" i="5"/>
  <c r="H34" i="3"/>
  <c r="Q34" i="3" s="1"/>
  <c r="J33" i="5"/>
  <c r="H27" i="3"/>
  <c r="Q27" i="3" s="1"/>
  <c r="D27" i="16" s="1"/>
  <c r="J26" i="5"/>
  <c r="H22" i="3"/>
  <c r="J21" i="5"/>
  <c r="H17" i="3"/>
  <c r="Q17" i="3" s="1"/>
  <c r="D17" i="16" s="1"/>
  <c r="J16" i="5"/>
  <c r="H10" i="3"/>
  <c r="Q10" i="3" s="1"/>
  <c r="D10" i="16" s="1"/>
  <c r="J9" i="5"/>
  <c r="H6" i="3"/>
  <c r="Q6" i="3" s="1"/>
  <c r="D6" i="16" s="1"/>
  <c r="J5" i="5"/>
  <c r="J93" i="5"/>
  <c r="J85" i="5"/>
  <c r="J69" i="5"/>
  <c r="J52" i="1"/>
  <c r="J44" i="1"/>
  <c r="J36" i="1"/>
  <c r="J25" i="1"/>
  <c r="J17" i="1"/>
  <c r="J11" i="1"/>
  <c r="J4" i="1"/>
  <c r="J57" i="1"/>
  <c r="J54" i="1"/>
  <c r="J50" i="1"/>
  <c r="J46" i="1"/>
  <c r="J42" i="1"/>
  <c r="J38" i="1"/>
  <c r="J35" i="1"/>
  <c r="J29" i="1"/>
  <c r="J26" i="1"/>
  <c r="J23" i="1"/>
  <c r="J19" i="1"/>
  <c r="J15" i="1"/>
  <c r="J9" i="1"/>
  <c r="J6" i="1"/>
  <c r="J56" i="1"/>
  <c r="J48" i="1"/>
  <c r="J40" i="1"/>
  <c r="J33" i="1"/>
  <c r="J27" i="1"/>
  <c r="J16" i="1"/>
  <c r="J18" i="1"/>
  <c r="J14" i="1"/>
  <c r="J8" i="1"/>
  <c r="J19" i="9"/>
  <c r="J9" i="9"/>
  <c r="J93" i="9"/>
  <c r="J18" i="9"/>
  <c r="J12" i="9"/>
  <c r="J5" i="9"/>
  <c r="J17" i="9"/>
  <c r="J11" i="9"/>
  <c r="J4" i="9"/>
  <c r="J15" i="9"/>
  <c r="J6" i="9"/>
  <c r="J14" i="9"/>
  <c r="J8" i="9"/>
  <c r="J95" i="9"/>
  <c r="J20" i="9"/>
  <c r="J16" i="9"/>
  <c r="J13" i="9"/>
  <c r="J10" i="9"/>
  <c r="J7" i="9"/>
  <c r="J56" i="2"/>
  <c r="J40" i="2"/>
  <c r="J47" i="2"/>
  <c r="J32" i="2"/>
  <c r="J24" i="2"/>
  <c r="J46" i="2"/>
  <c r="J44" i="2"/>
  <c r="J27" i="2"/>
  <c r="J120" i="2"/>
  <c r="J51" i="2"/>
  <c r="J14" i="10"/>
  <c r="J12" i="10"/>
  <c r="J8" i="10"/>
  <c r="J17" i="10"/>
  <c r="J11" i="10"/>
  <c r="J4" i="10"/>
  <c r="J19" i="10"/>
  <c r="J15" i="10"/>
  <c r="J9" i="10"/>
  <c r="J6" i="10"/>
  <c r="J18" i="10"/>
  <c r="J5" i="10"/>
  <c r="J20" i="10"/>
  <c r="J16" i="10"/>
  <c r="J13" i="10"/>
  <c r="J10" i="10"/>
  <c r="J7" i="10"/>
  <c r="J119" i="7"/>
  <c r="J111" i="7"/>
  <c r="J106" i="7"/>
  <c r="J98" i="7"/>
  <c r="J50" i="7"/>
  <c r="J122" i="7"/>
  <c r="J108" i="7"/>
  <c r="J101" i="7"/>
  <c r="J85" i="7"/>
  <c r="J72" i="7"/>
  <c r="J64" i="7"/>
  <c r="J49" i="7"/>
  <c r="J41" i="7"/>
  <c r="J37" i="7"/>
  <c r="J31" i="7"/>
  <c r="J28" i="7"/>
  <c r="J18" i="7"/>
  <c r="J14" i="7"/>
  <c r="J5" i="7"/>
  <c r="J121" i="7"/>
  <c r="J113" i="7"/>
  <c r="J107" i="7"/>
  <c r="J104" i="7"/>
  <c r="J100" i="7"/>
  <c r="J96" i="7"/>
  <c r="J92" i="7"/>
  <c r="J84" i="7"/>
  <c r="J75" i="7"/>
  <c r="J71" i="7"/>
  <c r="J67" i="7"/>
  <c r="J63" i="7"/>
  <c r="J56" i="7"/>
  <c r="J48" i="7"/>
  <c r="J44" i="7"/>
  <c r="J36" i="7"/>
  <c r="J33" i="7"/>
  <c r="J27" i="7"/>
  <c r="J21" i="7"/>
  <c r="J17" i="7"/>
  <c r="J11" i="7"/>
  <c r="J123" i="7"/>
  <c r="J115" i="7"/>
  <c r="J109" i="7"/>
  <c r="J94" i="7"/>
  <c r="J86" i="7"/>
  <c r="J77" i="7"/>
  <c r="J69" i="7"/>
  <c r="J65" i="7"/>
  <c r="J57" i="7"/>
  <c r="J54" i="7"/>
  <c r="J46" i="7"/>
  <c r="J42" i="7"/>
  <c r="J35" i="7"/>
  <c r="J29" i="7"/>
  <c r="J26" i="7"/>
  <c r="J23" i="7"/>
  <c r="J19" i="7"/>
  <c r="J15" i="7"/>
  <c r="J9" i="7"/>
  <c r="J118" i="7"/>
  <c r="J105" i="7"/>
  <c r="J97" i="7"/>
  <c r="J89" i="7"/>
  <c r="J76" i="7"/>
  <c r="J53" i="7"/>
  <c r="J45" i="7"/>
  <c r="J12" i="7"/>
  <c r="J120" i="7"/>
  <c r="J116" i="7"/>
  <c r="J103" i="7"/>
  <c r="J99" i="7"/>
  <c r="J95" i="7"/>
  <c r="J87" i="7"/>
  <c r="J83" i="7"/>
  <c r="J80" i="7"/>
  <c r="J74" i="7"/>
  <c r="J66" i="7"/>
  <c r="J62" i="7"/>
  <c r="J51" i="7"/>
  <c r="J43" i="7"/>
  <c r="J39" i="7"/>
  <c r="J30" i="7"/>
  <c r="J24" i="7"/>
  <c r="J16" i="7"/>
  <c r="J13" i="7"/>
  <c r="J10" i="7"/>
  <c r="J3" i="5"/>
  <c r="J112" i="6"/>
  <c r="J99" i="6"/>
  <c r="J62" i="6"/>
  <c r="J20" i="6"/>
  <c r="J7" i="6"/>
  <c r="J116" i="9"/>
  <c r="J87" i="9"/>
  <c r="J62" i="9"/>
  <c r="J40" i="3"/>
  <c r="AA40" i="3" s="1"/>
  <c r="J39" i="9"/>
  <c r="J14" i="2"/>
  <c r="J8" i="2"/>
  <c r="J109" i="6"/>
  <c r="J94" i="6"/>
  <c r="J90" i="6"/>
  <c r="J79" i="6"/>
  <c r="J77" i="6"/>
  <c r="J73" i="6"/>
  <c r="J65" i="6"/>
  <c r="J61" i="6"/>
  <c r="J57" i="6"/>
  <c r="J54" i="6"/>
  <c r="J46" i="6"/>
  <c r="J38" i="6"/>
  <c r="J29" i="6"/>
  <c r="J19" i="6"/>
  <c r="J9" i="6"/>
  <c r="I4" i="3"/>
  <c r="I56" i="3"/>
  <c r="I52" i="3"/>
  <c r="I33" i="3"/>
  <c r="I25" i="3"/>
  <c r="I21" i="3"/>
  <c r="I14" i="3"/>
  <c r="I8" i="3"/>
  <c r="J123" i="9"/>
  <c r="J119" i="9"/>
  <c r="J115" i="9"/>
  <c r="J111" i="9"/>
  <c r="J109" i="9"/>
  <c r="J106" i="9"/>
  <c r="J102" i="9"/>
  <c r="J98" i="9"/>
  <c r="J94" i="9"/>
  <c r="J86" i="9"/>
  <c r="J79" i="9"/>
  <c r="J73" i="9"/>
  <c r="J69" i="9"/>
  <c r="J65" i="9"/>
  <c r="J58" i="3"/>
  <c r="J57" i="9"/>
  <c r="J51" i="3"/>
  <c r="J50" i="9"/>
  <c r="J47" i="3"/>
  <c r="J46" i="9"/>
  <c r="J39" i="3"/>
  <c r="J38" i="9"/>
  <c r="J36" i="3"/>
  <c r="J35" i="9"/>
  <c r="J30" i="3"/>
  <c r="J29" i="9"/>
  <c r="J24" i="3"/>
  <c r="J23" i="9"/>
  <c r="J21" i="2"/>
  <c r="J11" i="2"/>
  <c r="J120" i="6"/>
  <c r="J95" i="6"/>
  <c r="J51" i="6"/>
  <c r="J39" i="6"/>
  <c r="J13" i="6"/>
  <c r="J112" i="9"/>
  <c r="J103" i="9"/>
  <c r="J91" i="9"/>
  <c r="J74" i="9"/>
  <c r="J66" i="9"/>
  <c r="J52" i="3"/>
  <c r="J51" i="9"/>
  <c r="J33" i="3"/>
  <c r="J32" i="9"/>
  <c r="J25" i="3"/>
  <c r="J24" i="9"/>
  <c r="J18" i="2"/>
  <c r="J123" i="6"/>
  <c r="J106" i="6"/>
  <c r="J105" i="6"/>
  <c r="J82" i="6"/>
  <c r="J72" i="6"/>
  <c r="J60" i="6"/>
  <c r="J53" i="6"/>
  <c r="J22" i="6"/>
  <c r="J122" i="9"/>
  <c r="J108" i="9"/>
  <c r="J105" i="9"/>
  <c r="J101" i="9"/>
  <c r="J97" i="9"/>
  <c r="J89" i="9"/>
  <c r="J85" i="9"/>
  <c r="J78" i="9"/>
  <c r="J76" i="9"/>
  <c r="J72" i="9"/>
  <c r="J68" i="9"/>
  <c r="J54" i="3"/>
  <c r="J53" i="9"/>
  <c r="J50" i="3"/>
  <c r="J49" i="9"/>
  <c r="J42" i="3"/>
  <c r="J41" i="9"/>
  <c r="J38" i="3"/>
  <c r="J37" i="9"/>
  <c r="J35" i="3"/>
  <c r="J34" i="9"/>
  <c r="J29" i="3"/>
  <c r="J28" i="9"/>
  <c r="J23" i="3"/>
  <c r="J22" i="9"/>
  <c r="J16" i="2"/>
  <c r="J13" i="2"/>
  <c r="J10" i="2"/>
  <c r="J7" i="2"/>
  <c r="J116" i="6"/>
  <c r="J103" i="6"/>
  <c r="J91" i="6"/>
  <c r="J83" i="6"/>
  <c r="J74" i="6"/>
  <c r="J55" i="6"/>
  <c r="J43" i="6"/>
  <c r="J30" i="6"/>
  <c r="J10" i="6"/>
  <c r="J3" i="9"/>
  <c r="J99" i="9"/>
  <c r="J83" i="9"/>
  <c r="J80" i="9"/>
  <c r="J70" i="9"/>
  <c r="J56" i="3"/>
  <c r="J55" i="9"/>
  <c r="J31" i="3"/>
  <c r="J30" i="9"/>
  <c r="J5" i="2"/>
  <c r="J102" i="6"/>
  <c r="J122" i="6"/>
  <c r="J118" i="6"/>
  <c r="J108" i="6"/>
  <c r="J101" i="6"/>
  <c r="J89" i="6"/>
  <c r="J78" i="6"/>
  <c r="J76" i="6"/>
  <c r="J64" i="6"/>
  <c r="J49" i="6"/>
  <c r="J37" i="6"/>
  <c r="J34" i="6"/>
  <c r="J28" i="6"/>
  <c r="J14" i="6"/>
  <c r="J8" i="6"/>
  <c r="J5" i="6"/>
  <c r="J121" i="6"/>
  <c r="J117" i="6"/>
  <c r="J113" i="6"/>
  <c r="J110" i="6"/>
  <c r="J104" i="6"/>
  <c r="J100" i="6"/>
  <c r="J92" i="6"/>
  <c r="J84" i="6"/>
  <c r="J81" i="6"/>
  <c r="J67" i="6"/>
  <c r="J63" i="6"/>
  <c r="J56" i="6"/>
  <c r="J52" i="6"/>
  <c r="J48" i="6"/>
  <c r="J40" i="6"/>
  <c r="J36" i="6"/>
  <c r="J33" i="6"/>
  <c r="J21" i="6"/>
  <c r="J17" i="6"/>
  <c r="J11" i="6"/>
  <c r="J4" i="6"/>
  <c r="I54" i="3"/>
  <c r="I50" i="3"/>
  <c r="I42" i="3"/>
  <c r="I38" i="3"/>
  <c r="I32" i="3"/>
  <c r="I23" i="3"/>
  <c r="I13" i="3"/>
  <c r="I6" i="3"/>
  <c r="J117" i="9"/>
  <c r="J113" i="9"/>
  <c r="J110" i="9"/>
  <c r="J104" i="9"/>
  <c r="J100" i="9"/>
  <c r="J96" i="9"/>
  <c r="J92" i="9"/>
  <c r="J88" i="9"/>
  <c r="J84" i="9"/>
  <c r="J75" i="9"/>
  <c r="J71" i="9"/>
  <c r="J67" i="9"/>
  <c r="J63" i="9"/>
  <c r="J57" i="3"/>
  <c r="J56" i="9"/>
  <c r="J53" i="3"/>
  <c r="J52" i="9"/>
  <c r="J49" i="3"/>
  <c r="J48" i="9"/>
  <c r="J28" i="3"/>
  <c r="J27" i="9"/>
  <c r="J26" i="3"/>
  <c r="J25" i="9"/>
  <c r="J22" i="3"/>
  <c r="J21" i="9"/>
  <c r="J15" i="2"/>
  <c r="J9" i="2"/>
  <c r="J118" i="9"/>
  <c r="J119" i="6"/>
  <c r="J107" i="9"/>
  <c r="J107" i="6"/>
  <c r="J96" i="6"/>
  <c r="J82" i="9"/>
  <c r="J75" i="6"/>
  <c r="J64" i="9"/>
  <c r="J55" i="3"/>
  <c r="J54" i="9"/>
  <c r="I44" i="3"/>
  <c r="J35" i="6"/>
  <c r="J32" i="6"/>
  <c r="I29" i="3"/>
  <c r="J27" i="3"/>
  <c r="J26" i="9"/>
  <c r="J19" i="2"/>
  <c r="J15" i="6"/>
  <c r="F4" i="3"/>
  <c r="E4" i="3"/>
  <c r="J3" i="14"/>
  <c r="J111" i="6"/>
  <c r="J77" i="9"/>
  <c r="I35" i="3"/>
  <c r="D4" i="3"/>
  <c r="J90" i="9"/>
  <c r="J3" i="1"/>
  <c r="J55" i="1"/>
  <c r="J53" i="1"/>
  <c r="J51" i="1"/>
  <c r="J49" i="1"/>
  <c r="J47" i="1"/>
  <c r="J45" i="1"/>
  <c r="J43" i="1"/>
  <c r="J41" i="1"/>
  <c r="J39" i="1"/>
  <c r="J37" i="1"/>
  <c r="J34" i="1"/>
  <c r="J32" i="1"/>
  <c r="J31" i="1"/>
  <c r="J30" i="1"/>
  <c r="J28" i="1"/>
  <c r="J24" i="1"/>
  <c r="J22" i="1"/>
  <c r="J20" i="1"/>
  <c r="J13" i="1"/>
  <c r="J12" i="1"/>
  <c r="J10" i="1"/>
  <c r="J5" i="1"/>
  <c r="J21" i="1"/>
  <c r="J45" i="6"/>
  <c r="J12" i="2"/>
  <c r="I31" i="3"/>
  <c r="J31" i="6"/>
  <c r="J37" i="3"/>
  <c r="J36" i="9"/>
  <c r="J41" i="6"/>
  <c r="J42" i="6"/>
  <c r="J45" i="3"/>
  <c r="J44" i="9"/>
  <c r="I46" i="3"/>
  <c r="T46" i="3" s="1"/>
  <c r="J46" i="3"/>
  <c r="J45" i="9"/>
  <c r="I48" i="3"/>
  <c r="J48" i="3"/>
  <c r="J47" i="9"/>
  <c r="J81" i="9"/>
  <c r="J114" i="9"/>
  <c r="J121" i="9"/>
  <c r="J120" i="9"/>
  <c r="J44" i="3"/>
  <c r="J43" i="9"/>
  <c r="J43" i="3"/>
  <c r="J42" i="9"/>
  <c r="J41" i="3"/>
  <c r="J40" i="9"/>
  <c r="J34" i="3"/>
  <c r="J33" i="9"/>
  <c r="J32" i="3"/>
  <c r="J31" i="9"/>
  <c r="J21" i="3"/>
  <c r="J19" i="3"/>
  <c r="J17" i="3"/>
  <c r="J15" i="3"/>
  <c r="J14" i="3"/>
  <c r="J13" i="3"/>
  <c r="J9" i="3"/>
  <c r="J8" i="3"/>
  <c r="J6" i="3"/>
  <c r="J20" i="3"/>
  <c r="J18" i="3"/>
  <c r="J16" i="3"/>
  <c r="J12" i="3"/>
  <c r="J10" i="3"/>
  <c r="J7" i="3"/>
  <c r="I19" i="3"/>
  <c r="I17" i="3"/>
  <c r="I15" i="3"/>
  <c r="I9" i="3"/>
  <c r="I58" i="3"/>
  <c r="I55" i="3"/>
  <c r="I53" i="3"/>
  <c r="I51" i="3"/>
  <c r="I49" i="3"/>
  <c r="I47" i="3"/>
  <c r="I45" i="3"/>
  <c r="I43" i="3"/>
  <c r="I41" i="3"/>
  <c r="I39" i="3"/>
  <c r="I37" i="3"/>
  <c r="I36" i="3"/>
  <c r="I34" i="3"/>
  <c r="I30" i="3"/>
  <c r="I28" i="3"/>
  <c r="I27" i="3"/>
  <c r="I26" i="3"/>
  <c r="I24" i="3"/>
  <c r="I22" i="3"/>
  <c r="I20" i="3"/>
  <c r="I18" i="3"/>
  <c r="I16" i="3"/>
  <c r="I12" i="3"/>
  <c r="I10" i="3"/>
  <c r="I7" i="3"/>
  <c r="J68" i="6"/>
  <c r="J47" i="6"/>
  <c r="J44" i="6"/>
  <c r="J26" i="6"/>
  <c r="J25" i="6"/>
  <c r="J20" i="2"/>
  <c r="J17" i="2"/>
  <c r="J16" i="6"/>
  <c r="K4" i="3"/>
  <c r="J122" i="10"/>
  <c r="J120" i="10"/>
  <c r="J118" i="10"/>
  <c r="J116" i="10"/>
  <c r="J114" i="10"/>
  <c r="J112" i="10"/>
  <c r="J108" i="10"/>
  <c r="J105" i="10"/>
  <c r="J103" i="10"/>
  <c r="J101" i="10"/>
  <c r="J99" i="10"/>
  <c r="J97" i="10"/>
  <c r="J95" i="10"/>
  <c r="J93" i="10"/>
  <c r="J91" i="10"/>
  <c r="J89" i="10"/>
  <c r="J87" i="10"/>
  <c r="J85" i="10"/>
  <c r="J83" i="10"/>
  <c r="J82" i="10"/>
  <c r="J80" i="10"/>
  <c r="J78" i="10"/>
  <c r="J76" i="10"/>
  <c r="J74" i="10"/>
  <c r="J72" i="10"/>
  <c r="J70" i="10"/>
  <c r="J68" i="10"/>
  <c r="J66" i="10"/>
  <c r="J64" i="10"/>
  <c r="J62" i="10"/>
  <c r="J60" i="10"/>
  <c r="J55" i="10"/>
  <c r="J53" i="10"/>
  <c r="J51" i="10"/>
  <c r="J49" i="10"/>
  <c r="J47" i="10"/>
  <c r="J45" i="10"/>
  <c r="J43" i="10"/>
  <c r="J41" i="10"/>
  <c r="J39" i="10"/>
  <c r="J37" i="10"/>
  <c r="J34" i="10"/>
  <c r="J32" i="10"/>
  <c r="J31" i="10"/>
  <c r="J30" i="10"/>
  <c r="J28" i="10"/>
  <c r="J24" i="10"/>
  <c r="J22" i="10"/>
  <c r="J121" i="10"/>
  <c r="J119" i="10"/>
  <c r="J117" i="10"/>
  <c r="J115" i="10"/>
  <c r="J113" i="10"/>
  <c r="J111" i="10"/>
  <c r="J110" i="10"/>
  <c r="J109" i="10"/>
  <c r="J107" i="10"/>
  <c r="J106" i="10"/>
  <c r="J104" i="10"/>
  <c r="J102" i="10"/>
  <c r="J100" i="10"/>
  <c r="J98" i="10"/>
  <c r="J96" i="10"/>
  <c r="J94" i="10"/>
  <c r="J92" i="10"/>
  <c r="J90" i="10"/>
  <c r="J88" i="10"/>
  <c r="J86" i="10"/>
  <c r="J84" i="10"/>
  <c r="J81" i="10"/>
  <c r="J79" i="10"/>
  <c r="J77" i="10"/>
  <c r="J75" i="10"/>
  <c r="J73" i="10"/>
  <c r="J71" i="10"/>
  <c r="J69" i="10"/>
  <c r="J67" i="10"/>
  <c r="J65" i="10"/>
  <c r="J63" i="10"/>
  <c r="J61" i="10"/>
  <c r="J57" i="10"/>
  <c r="J56" i="10"/>
  <c r="J54" i="10"/>
  <c r="J52" i="10"/>
  <c r="J50" i="10"/>
  <c r="J48" i="10"/>
  <c r="J46" i="10"/>
  <c r="J44" i="10"/>
  <c r="J42" i="10"/>
  <c r="J40" i="10"/>
  <c r="J38" i="10"/>
  <c r="J36" i="10"/>
  <c r="J35" i="10"/>
  <c r="J33" i="10"/>
  <c r="J29" i="10"/>
  <c r="J27" i="10"/>
  <c r="J26" i="10"/>
  <c r="J25" i="10"/>
  <c r="J23" i="10"/>
  <c r="J21" i="10"/>
  <c r="J115" i="6"/>
  <c r="J114" i="6"/>
  <c r="H97" i="6"/>
  <c r="G98" i="3" s="1"/>
  <c r="T98" i="3" s="1"/>
  <c r="H93" i="6"/>
  <c r="G94" i="3" s="1"/>
  <c r="T94" i="3" s="1"/>
  <c r="H87" i="6"/>
  <c r="G88" i="3" s="1"/>
  <c r="T88" i="3" s="1"/>
  <c r="E88" i="16" s="1"/>
  <c r="H85" i="6"/>
  <c r="G86" i="3" s="1"/>
  <c r="H80" i="6"/>
  <c r="G81" i="3" s="1"/>
  <c r="T81" i="3" s="1"/>
  <c r="H70" i="6"/>
  <c r="G71" i="3" s="1"/>
  <c r="H66" i="6"/>
  <c r="G67" i="3" s="1"/>
  <c r="T67" i="3" s="1"/>
  <c r="H24" i="6"/>
  <c r="G25" i="3" s="1"/>
  <c r="T25" i="3" s="1"/>
  <c r="H18" i="6"/>
  <c r="G19" i="3" s="1"/>
  <c r="T19" i="3" s="1"/>
  <c r="E19" i="16" s="1"/>
  <c r="H98" i="6"/>
  <c r="G99" i="3" s="1"/>
  <c r="T99" i="3" s="1"/>
  <c r="H88" i="6"/>
  <c r="G89" i="3" s="1"/>
  <c r="H86" i="6"/>
  <c r="G87" i="3" s="1"/>
  <c r="H71" i="6"/>
  <c r="G72" i="3" s="1"/>
  <c r="T72" i="3" s="1"/>
  <c r="H69" i="6"/>
  <c r="G70" i="3" s="1"/>
  <c r="T70" i="3" s="1"/>
  <c r="E70" i="16" s="1"/>
  <c r="H50" i="6"/>
  <c r="G51" i="3" s="1"/>
  <c r="T51" i="3" s="1"/>
  <c r="H27" i="6"/>
  <c r="G28" i="3" s="1"/>
  <c r="T28" i="3" s="1"/>
  <c r="H23" i="6"/>
  <c r="G24" i="3" s="1"/>
  <c r="T24" i="3" s="1"/>
  <c r="H6" i="6"/>
  <c r="G7" i="3" s="1"/>
  <c r="H3" i="6"/>
  <c r="J114" i="7"/>
  <c r="J112" i="7"/>
  <c r="J93" i="7"/>
  <c r="J91" i="7"/>
  <c r="J78" i="7"/>
  <c r="J70" i="7"/>
  <c r="J68" i="7"/>
  <c r="J55" i="7"/>
  <c r="J47" i="7"/>
  <c r="J34" i="7"/>
  <c r="J32" i="7"/>
  <c r="J22" i="7"/>
  <c r="J20" i="7"/>
  <c r="J8" i="7"/>
  <c r="J7" i="7"/>
  <c r="J117" i="7"/>
  <c r="J110" i="7"/>
  <c r="J102" i="7"/>
  <c r="J90" i="7"/>
  <c r="J88" i="7"/>
  <c r="J81" i="7"/>
  <c r="J79" i="7"/>
  <c r="J73" i="7"/>
  <c r="J52" i="7"/>
  <c r="J40" i="7"/>
  <c r="J38" i="7"/>
  <c r="J25" i="7"/>
  <c r="J6" i="7"/>
  <c r="J4" i="7"/>
  <c r="J123" i="5"/>
  <c r="J119" i="5"/>
  <c r="J113" i="5"/>
  <c r="J110" i="5"/>
  <c r="J107" i="5"/>
  <c r="J104" i="5"/>
  <c r="J100" i="5"/>
  <c r="J94" i="5"/>
  <c r="J89" i="5"/>
  <c r="J75" i="5"/>
  <c r="J68" i="5"/>
  <c r="J63" i="5"/>
  <c r="J56" i="5"/>
  <c r="J52" i="5"/>
  <c r="J47" i="5"/>
  <c r="J43" i="5"/>
  <c r="J39" i="5"/>
  <c r="J32" i="5"/>
  <c r="J30" i="5"/>
  <c r="J20" i="5"/>
  <c r="J15" i="5"/>
  <c r="J12" i="5"/>
  <c r="J8" i="5"/>
  <c r="J4" i="5"/>
  <c r="J88" i="5"/>
  <c r="J80" i="5"/>
  <c r="J66" i="5"/>
  <c r="J24" i="5"/>
  <c r="J6" i="5"/>
  <c r="J122" i="5"/>
  <c r="J118" i="5"/>
  <c r="J112" i="5"/>
  <c r="J103" i="5"/>
  <c r="J99" i="5"/>
  <c r="J92" i="5"/>
  <c r="J84" i="5"/>
  <c r="J81" i="5"/>
  <c r="J74" i="5"/>
  <c r="J67" i="5"/>
  <c r="J62" i="5"/>
  <c r="J55" i="5"/>
  <c r="J51" i="5"/>
  <c r="J46" i="5"/>
  <c r="J42" i="5"/>
  <c r="J38" i="5"/>
  <c r="J35" i="5"/>
  <c r="J29" i="5"/>
  <c r="J25" i="5"/>
  <c r="J19" i="5"/>
  <c r="J14" i="5"/>
  <c r="J11" i="5"/>
  <c r="J98" i="5"/>
  <c r="J87" i="5"/>
  <c r="J71" i="5"/>
  <c r="J50" i="5"/>
  <c r="J23" i="5"/>
  <c r="J4" i="2"/>
  <c r="L4" i="3"/>
  <c r="J89" i="2"/>
  <c r="J55" i="2"/>
  <c r="J53" i="2"/>
  <c r="J49" i="2"/>
  <c r="J45" i="2"/>
  <c r="J43" i="2"/>
  <c r="J41" i="2"/>
  <c r="J39" i="2"/>
  <c r="J37" i="2"/>
  <c r="J34" i="2"/>
  <c r="J31" i="2"/>
  <c r="J30" i="2"/>
  <c r="J28" i="2"/>
  <c r="J22" i="2"/>
  <c r="J111" i="2"/>
  <c r="J110" i="2"/>
  <c r="J57" i="2"/>
  <c r="J54" i="2"/>
  <c r="J52" i="2"/>
  <c r="J50" i="2"/>
  <c r="J48" i="2"/>
  <c r="J42" i="2"/>
  <c r="J38" i="2"/>
  <c r="J36" i="2"/>
  <c r="J35" i="2"/>
  <c r="J33" i="2"/>
  <c r="J29" i="2"/>
  <c r="J26" i="2"/>
  <c r="J25" i="2"/>
  <c r="J23" i="2"/>
  <c r="E54" i="16" l="1"/>
  <c r="Q54" i="3"/>
  <c r="AA54" i="3" s="1"/>
  <c r="AA30" i="3"/>
  <c r="AA29" i="3"/>
  <c r="E29" i="16"/>
  <c r="E66" i="16"/>
  <c r="D66" i="16"/>
  <c r="AA66" i="3"/>
  <c r="E93" i="16"/>
  <c r="AA93" i="3"/>
  <c r="E123" i="16"/>
  <c r="E7" i="16"/>
  <c r="T56" i="3"/>
  <c r="AA56" i="3" s="1"/>
  <c r="AA95" i="3"/>
  <c r="AA114" i="3"/>
  <c r="T114" i="3"/>
  <c r="E114" i="16"/>
  <c r="D73" i="16"/>
  <c r="S73" i="3"/>
  <c r="E45" i="16"/>
  <c r="Q4" i="3"/>
  <c r="S72" i="3"/>
  <c r="T42" i="3"/>
  <c r="Q72" i="3"/>
  <c r="D72" i="16" s="1"/>
  <c r="Q56" i="3"/>
  <c r="D56" i="16" s="1"/>
  <c r="Q80" i="3"/>
  <c r="D80" i="16" s="1"/>
  <c r="E47" i="16"/>
  <c r="Z17" i="3"/>
  <c r="E92" i="16"/>
  <c r="E122" i="16"/>
  <c r="Q90" i="3"/>
  <c r="D90" i="16" s="1"/>
  <c r="T87" i="3"/>
  <c r="Z23" i="3"/>
  <c r="E9" i="16"/>
  <c r="S91" i="3"/>
  <c r="S113" i="3"/>
  <c r="T59" i="3"/>
  <c r="E59" i="16" s="1"/>
  <c r="Q102" i="3"/>
  <c r="D102" i="16" s="1"/>
  <c r="E20" i="16"/>
  <c r="E44" i="16"/>
  <c r="D39" i="16"/>
  <c r="S57" i="3"/>
  <c r="E96" i="16"/>
  <c r="E103" i="16"/>
  <c r="S119" i="3"/>
  <c r="Q98" i="3"/>
  <c r="D98" i="16" s="1"/>
  <c r="E25" i="16"/>
  <c r="E39" i="16"/>
  <c r="S55" i="3"/>
  <c r="E13" i="16"/>
  <c r="S121" i="3"/>
  <c r="S86" i="3"/>
  <c r="T97" i="3"/>
  <c r="Q22" i="3"/>
  <c r="D22" i="16" s="1"/>
  <c r="Q106" i="3"/>
  <c r="D106" i="16" s="1"/>
  <c r="E22" i="16"/>
  <c r="E6" i="16"/>
  <c r="D8" i="16"/>
  <c r="S85" i="3"/>
  <c r="E72" i="16"/>
  <c r="Q115" i="3"/>
  <c r="D115" i="16" s="1"/>
  <c r="Q41" i="3"/>
  <c r="D41" i="16" s="1"/>
  <c r="Q109" i="3"/>
  <c r="D109" i="16" s="1"/>
  <c r="T57" i="3"/>
  <c r="E57" i="16" s="1"/>
  <c r="Q120" i="3"/>
  <c r="D120" i="16" s="1"/>
  <c r="T62" i="3"/>
  <c r="E62" i="16" s="1"/>
  <c r="Q114" i="3"/>
  <c r="D114" i="16" s="1"/>
  <c r="T63" i="3"/>
  <c r="E63" i="16" s="1"/>
  <c r="S29" i="3"/>
  <c r="S15" i="3"/>
  <c r="Z121" i="3"/>
  <c r="E36" i="16"/>
  <c r="S70" i="3"/>
  <c r="S64" i="3"/>
  <c r="S92" i="3"/>
  <c r="S65" i="3"/>
  <c r="S94" i="3"/>
  <c r="Z112" i="3"/>
  <c r="Q67" i="3"/>
  <c r="D67" i="16" s="1"/>
  <c r="T118" i="3"/>
  <c r="E118" i="16" s="1"/>
  <c r="Q40" i="3"/>
  <c r="D40" i="16" s="1"/>
  <c r="Q50" i="3"/>
  <c r="D50" i="16" s="1"/>
  <c r="Q63" i="3"/>
  <c r="D63" i="16" s="1"/>
  <c r="Q52" i="3"/>
  <c r="D52" i="16" s="1"/>
  <c r="Q69" i="3"/>
  <c r="D69" i="16" s="1"/>
  <c r="D89" i="16"/>
  <c r="Q64" i="3"/>
  <c r="D64" i="16" s="1"/>
  <c r="Q31" i="3"/>
  <c r="D31" i="16" s="1"/>
  <c r="E30" i="16"/>
  <c r="D118" i="16"/>
  <c r="S111" i="3"/>
  <c r="D111" i="16"/>
  <c r="E99" i="16"/>
  <c r="D78" i="16"/>
  <c r="D76" i="16"/>
  <c r="E68" i="16"/>
  <c r="E67" i="16"/>
  <c r="E55" i="16"/>
  <c r="E48" i="16"/>
  <c r="D47" i="16"/>
  <c r="E42" i="16"/>
  <c r="E40" i="16"/>
  <c r="E32" i="16"/>
  <c r="E28" i="16"/>
  <c r="E26" i="16"/>
  <c r="D26" i="16"/>
  <c r="D25" i="16"/>
  <c r="T15" i="3"/>
  <c r="E15" i="16" s="1"/>
  <c r="D9" i="16"/>
  <c r="E24" i="16"/>
  <c r="E98" i="16"/>
  <c r="E81" i="16"/>
  <c r="E80" i="16"/>
  <c r="D28" i="16"/>
  <c r="D34" i="16"/>
  <c r="E37" i="16"/>
  <c r="E38" i="16"/>
  <c r="Z39" i="3"/>
  <c r="E43" i="16"/>
  <c r="E46" i="16"/>
  <c r="E50" i="16"/>
  <c r="E49" i="16"/>
  <c r="E51" i="16"/>
  <c r="E52" i="16"/>
  <c r="D62" i="16"/>
  <c r="D68" i="16"/>
  <c r="T69" i="3"/>
  <c r="E69" i="16" s="1"/>
  <c r="E76" i="16"/>
  <c r="E77" i="16"/>
  <c r="T86" i="3"/>
  <c r="E86" i="16" s="1"/>
  <c r="E89" i="16"/>
  <c r="E94" i="16"/>
  <c r="T119" i="3"/>
  <c r="E119" i="16" s="1"/>
  <c r="E23" i="16"/>
  <c r="E21" i="16"/>
  <c r="E16" i="16"/>
  <c r="S16" i="3"/>
  <c r="E27" i="16"/>
  <c r="D100" i="16"/>
  <c r="S103" i="3"/>
  <c r="D116" i="16"/>
  <c r="P5" i="3"/>
  <c r="O5" i="3" s="1"/>
  <c r="F5" i="16" s="1"/>
  <c r="Z26" i="3"/>
  <c r="Z58" i="3"/>
  <c r="Z35" i="3"/>
  <c r="Z103" i="3"/>
  <c r="Z96" i="3"/>
  <c r="Z16" i="3"/>
  <c r="Z115" i="3"/>
  <c r="Z91" i="3"/>
  <c r="Z52" i="3"/>
  <c r="Z6" i="3"/>
  <c r="Z64" i="3"/>
  <c r="Z108" i="3"/>
  <c r="Z22" i="3"/>
  <c r="Z42" i="3"/>
  <c r="Z100" i="3"/>
  <c r="Z65" i="3"/>
  <c r="Z94" i="3"/>
  <c r="Z109" i="3"/>
  <c r="Z70" i="3"/>
  <c r="Z89" i="3"/>
  <c r="Z111" i="3"/>
  <c r="S124" i="3"/>
  <c r="S6" i="3"/>
  <c r="Z63" i="3"/>
  <c r="Z67" i="3"/>
  <c r="Z56" i="3"/>
  <c r="Z93" i="3"/>
  <c r="Z81" i="3"/>
  <c r="Z31" i="3"/>
  <c r="Z122" i="3"/>
  <c r="Z34" i="3"/>
  <c r="Z51" i="3"/>
  <c r="Z101" i="3"/>
  <c r="Z28" i="3"/>
  <c r="Z104" i="3"/>
  <c r="Z45" i="3"/>
  <c r="Z107" i="3"/>
  <c r="S77" i="3"/>
  <c r="S53" i="3"/>
  <c r="Z9" i="3"/>
  <c r="Z13" i="3"/>
  <c r="Z29" i="3"/>
  <c r="Z53" i="3"/>
  <c r="Z102" i="3"/>
  <c r="Z30" i="3"/>
  <c r="Z68" i="3"/>
  <c r="S13" i="3"/>
  <c r="S21" i="3"/>
  <c r="S99" i="3"/>
  <c r="S83" i="3"/>
  <c r="S45" i="3"/>
  <c r="Z37" i="3"/>
  <c r="S47" i="3"/>
  <c r="Z72" i="3"/>
  <c r="Z106" i="3"/>
  <c r="S34" i="3"/>
  <c r="S79" i="3"/>
  <c r="S96" i="3"/>
  <c r="S17" i="3"/>
  <c r="S37" i="3"/>
  <c r="Z47" i="3"/>
  <c r="Z84" i="3"/>
  <c r="Z14" i="3"/>
  <c r="Z49" i="3"/>
  <c r="Z10" i="3"/>
  <c r="Z44" i="3"/>
  <c r="Z105" i="3"/>
  <c r="S81" i="3"/>
  <c r="S122" i="3"/>
  <c r="S107" i="3"/>
  <c r="S56" i="3"/>
  <c r="Z85" i="3"/>
  <c r="Z8" i="3"/>
  <c r="Z80" i="3"/>
  <c r="Z110" i="3"/>
  <c r="S5" i="3"/>
  <c r="D5" i="16"/>
  <c r="S54" i="3"/>
  <c r="S82" i="3"/>
  <c r="S123" i="3"/>
  <c r="Z62" i="3"/>
  <c r="S84" i="3"/>
  <c r="Z18" i="3"/>
  <c r="S46" i="3"/>
  <c r="S44" i="3"/>
  <c r="Z20" i="3"/>
  <c r="Z92" i="3"/>
  <c r="Z57" i="3"/>
  <c r="Z43" i="3"/>
  <c r="Z54" i="3"/>
  <c r="Z61" i="3"/>
  <c r="Z82" i="3"/>
  <c r="S58" i="3"/>
  <c r="S74" i="3"/>
  <c r="S40" i="3"/>
  <c r="S32" i="3"/>
  <c r="Z123" i="3"/>
  <c r="Z119" i="3"/>
  <c r="Z113" i="3"/>
  <c r="Z114" i="3"/>
  <c r="S112" i="3"/>
  <c r="S110" i="3"/>
  <c r="S108" i="3"/>
  <c r="S105" i="3"/>
  <c r="S104" i="3"/>
  <c r="S101" i="3"/>
  <c r="J95" i="2"/>
  <c r="Z83" i="3"/>
  <c r="Z77" i="3"/>
  <c r="S76" i="3"/>
  <c r="Z74" i="3"/>
  <c r="Z66" i="3"/>
  <c r="S66" i="3"/>
  <c r="S63" i="3"/>
  <c r="S62" i="3"/>
  <c r="S61" i="3"/>
  <c r="Z55" i="3"/>
  <c r="S51" i="3"/>
  <c r="S50" i="3"/>
  <c r="S49" i="3"/>
  <c r="S48" i="3"/>
  <c r="Z46" i="3"/>
  <c r="S43" i="3"/>
  <c r="S42" i="3"/>
  <c r="Z41" i="3"/>
  <c r="S39" i="3"/>
  <c r="S38" i="3"/>
  <c r="Z36" i="3"/>
  <c r="S36" i="3"/>
  <c r="S35" i="3"/>
  <c r="Z25" i="3"/>
  <c r="Z27" i="3"/>
  <c r="S27" i="3"/>
  <c r="S26" i="3"/>
  <c r="Z24" i="3"/>
  <c r="S24" i="3"/>
  <c r="S23" i="3"/>
  <c r="S22" i="3"/>
  <c r="Z21" i="3"/>
  <c r="S20" i="3"/>
  <c r="S18" i="3"/>
  <c r="S14" i="3"/>
  <c r="S10" i="3"/>
  <c r="S9" i="3"/>
  <c r="S8" i="3"/>
  <c r="E5" i="16"/>
  <c r="J67" i="2"/>
  <c r="J85" i="2"/>
  <c r="J122" i="2"/>
  <c r="J107" i="2"/>
  <c r="J64" i="2"/>
  <c r="J75" i="2"/>
  <c r="J100" i="2"/>
  <c r="J114" i="2"/>
  <c r="J93" i="2"/>
  <c r="J94" i="2"/>
  <c r="J109" i="2"/>
  <c r="J108" i="2"/>
  <c r="J61" i="2"/>
  <c r="J79" i="2"/>
  <c r="J74" i="2"/>
  <c r="J101" i="2"/>
  <c r="J63" i="2"/>
  <c r="J81" i="2"/>
  <c r="J96" i="2"/>
  <c r="J60" i="2"/>
  <c r="J68" i="2"/>
  <c r="J82" i="2"/>
  <c r="J99" i="2"/>
  <c r="J103" i="2"/>
  <c r="J116" i="2"/>
  <c r="J104" i="2"/>
  <c r="J71" i="2"/>
  <c r="U5" i="3"/>
  <c r="P122" i="3"/>
  <c r="O122" i="3" s="1"/>
  <c r="P59" i="3"/>
  <c r="O59" i="3" s="1"/>
  <c r="J80" i="2"/>
  <c r="P102" i="3"/>
  <c r="O102" i="3" s="1"/>
  <c r="P106" i="3"/>
  <c r="O106" i="3" s="1"/>
  <c r="P112" i="3"/>
  <c r="O112" i="3" s="1"/>
  <c r="P77" i="3"/>
  <c r="O77" i="3" s="1"/>
  <c r="P100" i="3"/>
  <c r="O100" i="3" s="1"/>
  <c r="P97" i="3"/>
  <c r="O97" i="3" s="1"/>
  <c r="F97" i="16" s="1"/>
  <c r="P105" i="3"/>
  <c r="O105" i="3" s="1"/>
  <c r="P95" i="3"/>
  <c r="O95" i="3" s="1"/>
  <c r="F95" i="16" s="1"/>
  <c r="P65" i="3"/>
  <c r="O65" i="3" s="1"/>
  <c r="J91" i="2"/>
  <c r="P84" i="3"/>
  <c r="O84" i="3" s="1"/>
  <c r="P80" i="3"/>
  <c r="O80" i="3" s="1"/>
  <c r="P109" i="3"/>
  <c r="O109" i="3" s="1"/>
  <c r="J86" i="2"/>
  <c r="J62" i="2"/>
  <c r="J118" i="2"/>
  <c r="J102" i="2"/>
  <c r="J73" i="2"/>
  <c r="J76" i="2"/>
  <c r="J105" i="2"/>
  <c r="P115" i="3"/>
  <c r="O115" i="3" s="1"/>
  <c r="P117" i="3"/>
  <c r="O117" i="3" s="1"/>
  <c r="F117" i="16" s="1"/>
  <c r="P68" i="3"/>
  <c r="O68" i="3" s="1"/>
  <c r="P119" i="3"/>
  <c r="O119" i="3" s="1"/>
  <c r="P75" i="3"/>
  <c r="O75" i="3" s="1"/>
  <c r="F75" i="16" s="1"/>
  <c r="P107" i="3"/>
  <c r="O107" i="3" s="1"/>
  <c r="P69" i="3"/>
  <c r="O69" i="3" s="1"/>
  <c r="P123" i="3"/>
  <c r="O123" i="3" s="1"/>
  <c r="P108" i="3"/>
  <c r="O108" i="3" s="1"/>
  <c r="P64" i="3"/>
  <c r="O64" i="3" s="1"/>
  <c r="P96" i="3"/>
  <c r="O96" i="3" s="1"/>
  <c r="P82" i="3"/>
  <c r="O82" i="3" s="1"/>
  <c r="P74" i="3"/>
  <c r="O74" i="3" s="1"/>
  <c r="P103" i="3"/>
  <c r="O103" i="3" s="1"/>
  <c r="P104" i="3"/>
  <c r="O104" i="3" s="1"/>
  <c r="P90" i="3"/>
  <c r="O90" i="3" s="1"/>
  <c r="P110" i="3"/>
  <c r="O110" i="3" s="1"/>
  <c r="P121" i="3"/>
  <c r="O121" i="3" s="1"/>
  <c r="J112" i="2"/>
  <c r="P113" i="3"/>
  <c r="O113" i="3" s="1"/>
  <c r="P111" i="3"/>
  <c r="O111" i="3" s="1"/>
  <c r="J92" i="2"/>
  <c r="P93" i="3"/>
  <c r="O93" i="3" s="1"/>
  <c r="P92" i="3"/>
  <c r="O92" i="3" s="1"/>
  <c r="J90" i="2"/>
  <c r="P91" i="3"/>
  <c r="O91" i="3" s="1"/>
  <c r="P83" i="3"/>
  <c r="O83" i="3" s="1"/>
  <c r="P76" i="3"/>
  <c r="O76" i="3" s="1"/>
  <c r="P66" i="3"/>
  <c r="O66" i="3" s="1"/>
  <c r="P62" i="3"/>
  <c r="O62" i="3" s="1"/>
  <c r="L116" i="3"/>
  <c r="P116" i="3" s="1"/>
  <c r="O116" i="3" s="1"/>
  <c r="J115" i="2"/>
  <c r="J77" i="2"/>
  <c r="L78" i="3"/>
  <c r="P78" i="3" s="1"/>
  <c r="O78" i="3" s="1"/>
  <c r="J69" i="2"/>
  <c r="J83" i="2"/>
  <c r="L120" i="3"/>
  <c r="P120" i="3" s="1"/>
  <c r="O120" i="3" s="1"/>
  <c r="P63" i="3"/>
  <c r="O63" i="3" s="1"/>
  <c r="L124" i="3"/>
  <c r="T124" i="3" s="1"/>
  <c r="E124" i="16" s="1"/>
  <c r="J98" i="2"/>
  <c r="J87" i="2"/>
  <c r="J70" i="2"/>
  <c r="L71" i="3"/>
  <c r="P71" i="3" s="1"/>
  <c r="O71" i="3" s="1"/>
  <c r="F71" i="16" s="1"/>
  <c r="J78" i="2"/>
  <c r="L79" i="3"/>
  <c r="P79" i="3" s="1"/>
  <c r="O79" i="3" s="1"/>
  <c r="J66" i="2"/>
  <c r="J88" i="2"/>
  <c r="J84" i="2"/>
  <c r="J72" i="2"/>
  <c r="L73" i="3"/>
  <c r="P73" i="3" s="1"/>
  <c r="O73" i="3" s="1"/>
  <c r="D12" i="3"/>
  <c r="T12" i="3" s="1"/>
  <c r="J11" i="8"/>
  <c r="J106" i="2"/>
  <c r="J65" i="2"/>
  <c r="J97" i="2"/>
  <c r="J117" i="2"/>
  <c r="P114" i="3"/>
  <c r="O114" i="3" s="1"/>
  <c r="P118" i="3"/>
  <c r="O118" i="3" s="1"/>
  <c r="J119" i="2"/>
  <c r="P70" i="3"/>
  <c r="O70" i="3" s="1"/>
  <c r="P99" i="3"/>
  <c r="O99" i="3" s="1"/>
  <c r="P67" i="3"/>
  <c r="O67" i="3" s="1"/>
  <c r="P81" i="3"/>
  <c r="O81" i="3" s="1"/>
  <c r="P98" i="3"/>
  <c r="O98" i="3" s="1"/>
  <c r="J113" i="2"/>
  <c r="P61" i="3"/>
  <c r="O61" i="3" s="1"/>
  <c r="P72" i="3"/>
  <c r="O72" i="3" s="1"/>
  <c r="P89" i="3"/>
  <c r="O89" i="3" s="1"/>
  <c r="P86" i="3"/>
  <c r="O86" i="3" s="1"/>
  <c r="P94" i="3"/>
  <c r="O94" i="3" s="1"/>
  <c r="P85" i="3"/>
  <c r="O85" i="3" s="1"/>
  <c r="P101" i="3"/>
  <c r="O101" i="3" s="1"/>
  <c r="P87" i="3"/>
  <c r="O87" i="3" s="1"/>
  <c r="F87" i="16" s="1"/>
  <c r="P88" i="3"/>
  <c r="O88" i="3" s="1"/>
  <c r="F88" i="16" s="1"/>
  <c r="P33" i="3"/>
  <c r="P24" i="3"/>
  <c r="P28" i="3"/>
  <c r="P25" i="3"/>
  <c r="P23" i="3"/>
  <c r="O23" i="3" s="1"/>
  <c r="P51" i="3"/>
  <c r="P29" i="3"/>
  <c r="O29" i="3" s="1"/>
  <c r="P7" i="3"/>
  <c r="J6" i="6"/>
  <c r="P22" i="3"/>
  <c r="O22" i="3" s="1"/>
  <c r="P11" i="3"/>
  <c r="P6" i="3"/>
  <c r="O6" i="3" s="1"/>
  <c r="P9" i="3"/>
  <c r="P10" i="3"/>
  <c r="P30" i="3"/>
  <c r="O30" i="3" s="1"/>
  <c r="P36" i="3"/>
  <c r="O36" i="3" s="1"/>
  <c r="P47" i="3"/>
  <c r="O47" i="3" s="1"/>
  <c r="P55" i="3"/>
  <c r="P58" i="3"/>
  <c r="P31" i="3"/>
  <c r="O31" i="3" s="1"/>
  <c r="P44" i="3"/>
  <c r="O44" i="3" s="1"/>
  <c r="P48" i="3"/>
  <c r="O48" i="3" s="1"/>
  <c r="P52" i="3"/>
  <c r="P56" i="3"/>
  <c r="O56" i="3" s="1"/>
  <c r="J18" i="6"/>
  <c r="J93" i="6"/>
  <c r="J80" i="6"/>
  <c r="P26" i="3"/>
  <c r="O26" i="3" s="1"/>
  <c r="P35" i="3"/>
  <c r="O35" i="3" s="1"/>
  <c r="P50" i="3"/>
  <c r="O50" i="3" s="1"/>
  <c r="P20" i="3"/>
  <c r="P16" i="3"/>
  <c r="P15" i="3"/>
  <c r="P14" i="3"/>
  <c r="P21" i="3"/>
  <c r="P45" i="3"/>
  <c r="P54" i="3"/>
  <c r="O54" i="3" s="1"/>
  <c r="P43" i="3"/>
  <c r="O43" i="3" s="1"/>
  <c r="P27" i="3"/>
  <c r="O27" i="3" s="1"/>
  <c r="P41" i="3"/>
  <c r="O41" i="3" s="1"/>
  <c r="P37" i="3"/>
  <c r="P40" i="3"/>
  <c r="O40" i="3" s="1"/>
  <c r="P32" i="3"/>
  <c r="P39" i="3"/>
  <c r="P18" i="3"/>
  <c r="P34" i="3"/>
  <c r="P49" i="3"/>
  <c r="P53" i="3"/>
  <c r="P57" i="3"/>
  <c r="P17" i="3"/>
  <c r="P42" i="3"/>
  <c r="P46" i="3"/>
  <c r="G4" i="3"/>
  <c r="J3" i="6"/>
  <c r="J23" i="6"/>
  <c r="J50" i="6"/>
  <c r="J69" i="6"/>
  <c r="J86" i="6"/>
  <c r="J98" i="6"/>
  <c r="J66" i="6"/>
  <c r="J70" i="6"/>
  <c r="J85" i="6"/>
  <c r="J97" i="6"/>
  <c r="J27" i="6"/>
  <c r="J71" i="6"/>
  <c r="J88" i="6"/>
  <c r="J24" i="6"/>
  <c r="J87" i="6"/>
  <c r="P8" i="3"/>
  <c r="P13" i="3"/>
  <c r="O13" i="3" s="1"/>
  <c r="P19" i="3"/>
  <c r="P38" i="3"/>
  <c r="D54" i="16" l="1"/>
  <c r="S30" i="3"/>
  <c r="D30" i="16"/>
  <c r="S93" i="3"/>
  <c r="D93" i="16"/>
  <c r="AA123" i="3"/>
  <c r="D123" i="16"/>
  <c r="E56" i="16"/>
  <c r="E87" i="16"/>
  <c r="AA87" i="3"/>
  <c r="AA89" i="3"/>
  <c r="S115" i="3"/>
  <c r="S106" i="3"/>
  <c r="S67" i="3"/>
  <c r="S31" i="3"/>
  <c r="S80" i="3"/>
  <c r="T120" i="3"/>
  <c r="E120" i="16" s="1"/>
  <c r="Z118" i="3"/>
  <c r="S41" i="3"/>
  <c r="S102" i="3"/>
  <c r="S98" i="3"/>
  <c r="T79" i="3"/>
  <c r="E79" i="16" s="1"/>
  <c r="S89" i="3"/>
  <c r="T73" i="3"/>
  <c r="E73" i="16" s="1"/>
  <c r="Z59" i="3"/>
  <c r="S69" i="3"/>
  <c r="T78" i="3"/>
  <c r="E78" i="16" s="1"/>
  <c r="S52" i="3"/>
  <c r="S109" i="3"/>
  <c r="S114" i="3"/>
  <c r="T116" i="3"/>
  <c r="P4" i="3"/>
  <c r="T4" i="3"/>
  <c r="S120" i="3"/>
  <c r="T71" i="3"/>
  <c r="E71" i="16" s="1"/>
  <c r="S118" i="3"/>
  <c r="Z99" i="3"/>
  <c r="S78" i="3"/>
  <c r="Z48" i="3"/>
  <c r="Z40" i="3"/>
  <c r="Z32" i="3"/>
  <c r="S25" i="3"/>
  <c r="Z15" i="3"/>
  <c r="Z98" i="3"/>
  <c r="S28" i="3"/>
  <c r="Z38" i="3"/>
  <c r="Z50" i="3"/>
  <c r="S68" i="3"/>
  <c r="Z69" i="3"/>
  <c r="Z76" i="3"/>
  <c r="Z86" i="3"/>
  <c r="W5" i="3"/>
  <c r="S100" i="3"/>
  <c r="S116" i="3"/>
  <c r="E116" i="16"/>
  <c r="Z79" i="3"/>
  <c r="Z73" i="3"/>
  <c r="Z120" i="3"/>
  <c r="P124" i="3"/>
  <c r="O124" i="3" s="1"/>
  <c r="F124" i="16" s="1"/>
  <c r="Z124" i="3"/>
  <c r="W13" i="3"/>
  <c r="F13" i="16"/>
  <c r="W40" i="3"/>
  <c r="F40" i="16"/>
  <c r="W43" i="3"/>
  <c r="F43" i="16"/>
  <c r="W50" i="3"/>
  <c r="F50" i="16"/>
  <c r="W56" i="3"/>
  <c r="F56" i="16"/>
  <c r="W31" i="3"/>
  <c r="F31" i="16"/>
  <c r="W29" i="3"/>
  <c r="F29" i="16"/>
  <c r="W27" i="3"/>
  <c r="F27" i="16"/>
  <c r="W54" i="3"/>
  <c r="F54" i="16"/>
  <c r="W35" i="3"/>
  <c r="F35" i="16"/>
  <c r="W44" i="3"/>
  <c r="F44" i="16"/>
  <c r="W47" i="3"/>
  <c r="F47" i="16"/>
  <c r="W30" i="3"/>
  <c r="F30" i="16"/>
  <c r="W22" i="3"/>
  <c r="F22" i="16"/>
  <c r="W101" i="3"/>
  <c r="F101" i="16"/>
  <c r="W94" i="3"/>
  <c r="F94" i="16"/>
  <c r="W89" i="3"/>
  <c r="F89" i="16"/>
  <c r="W61" i="3"/>
  <c r="F61" i="16"/>
  <c r="W98" i="3"/>
  <c r="F98" i="16"/>
  <c r="W67" i="3"/>
  <c r="F67" i="16"/>
  <c r="W70" i="3"/>
  <c r="F70" i="16"/>
  <c r="W118" i="3"/>
  <c r="F118" i="16"/>
  <c r="W73" i="3"/>
  <c r="F73" i="16"/>
  <c r="W63" i="3"/>
  <c r="F63" i="16"/>
  <c r="W78" i="3"/>
  <c r="F78" i="16"/>
  <c r="W62" i="3"/>
  <c r="F62" i="16"/>
  <c r="W76" i="3"/>
  <c r="F76" i="16"/>
  <c r="W91" i="3"/>
  <c r="F91" i="16"/>
  <c r="W92" i="3"/>
  <c r="F92" i="16"/>
  <c r="W113" i="3"/>
  <c r="F113" i="16"/>
  <c r="W121" i="3"/>
  <c r="F121" i="16"/>
  <c r="F90" i="16"/>
  <c r="W103" i="3"/>
  <c r="F103" i="16"/>
  <c r="W82" i="3"/>
  <c r="F82" i="16"/>
  <c r="W64" i="3"/>
  <c r="F64" i="16"/>
  <c r="W123" i="3"/>
  <c r="F123" i="16"/>
  <c r="W107" i="3"/>
  <c r="F107" i="16"/>
  <c r="W119" i="3"/>
  <c r="F119" i="16"/>
  <c r="W80" i="3"/>
  <c r="F80" i="16"/>
  <c r="W77" i="3"/>
  <c r="F77" i="16"/>
  <c r="W106" i="3"/>
  <c r="F106" i="16"/>
  <c r="U89" i="3"/>
  <c r="W59" i="3"/>
  <c r="F59" i="16"/>
  <c r="U15" i="3"/>
  <c r="U72" i="3"/>
  <c r="U46" i="3"/>
  <c r="U38" i="3"/>
  <c r="U103" i="3"/>
  <c r="U42" i="3"/>
  <c r="U102" i="3"/>
  <c r="U14" i="3"/>
  <c r="U20" i="3"/>
  <c r="U31" i="3"/>
  <c r="U82" i="3"/>
  <c r="U24" i="3"/>
  <c r="U122" i="3"/>
  <c r="U93" i="3"/>
  <c r="U39" i="3"/>
  <c r="U107" i="3"/>
  <c r="U61" i="3"/>
  <c r="U35" i="3"/>
  <c r="U70" i="3"/>
  <c r="U94" i="3"/>
  <c r="U34" i="3"/>
  <c r="U91" i="3"/>
  <c r="U105" i="3"/>
  <c r="U16" i="3"/>
  <c r="U119" i="3"/>
  <c r="U114" i="3"/>
  <c r="U27" i="3"/>
  <c r="U92" i="3"/>
  <c r="U112" i="3"/>
  <c r="U54" i="3"/>
  <c r="U123" i="3"/>
  <c r="U57" i="3"/>
  <c r="U10" i="3"/>
  <c r="U83" i="3"/>
  <c r="U113" i="3"/>
  <c r="U110" i="3"/>
  <c r="U50" i="3"/>
  <c r="U26" i="3"/>
  <c r="U109" i="3"/>
  <c r="U77" i="3"/>
  <c r="U9" i="3"/>
  <c r="U32" i="3"/>
  <c r="U36" i="3"/>
  <c r="U108" i="3"/>
  <c r="U48" i="3"/>
  <c r="W41" i="3"/>
  <c r="F41" i="16"/>
  <c r="W26" i="3"/>
  <c r="F26" i="16"/>
  <c r="W48" i="3"/>
  <c r="F48" i="16"/>
  <c r="W36" i="3"/>
  <c r="F36" i="16"/>
  <c r="W6" i="3"/>
  <c r="F6" i="16"/>
  <c r="W23" i="3"/>
  <c r="F23" i="16"/>
  <c r="W85" i="3"/>
  <c r="F85" i="16"/>
  <c r="W86" i="3"/>
  <c r="F86" i="16"/>
  <c r="W72" i="3"/>
  <c r="F72" i="16"/>
  <c r="W81" i="3"/>
  <c r="F81" i="16"/>
  <c r="W99" i="3"/>
  <c r="F99" i="16"/>
  <c r="W114" i="3"/>
  <c r="F114" i="16"/>
  <c r="W79" i="3"/>
  <c r="F79" i="16"/>
  <c r="W120" i="3"/>
  <c r="F120" i="16"/>
  <c r="W116" i="3"/>
  <c r="F116" i="16"/>
  <c r="W66" i="3"/>
  <c r="F66" i="16"/>
  <c r="W83" i="3"/>
  <c r="F83" i="16"/>
  <c r="W93" i="3"/>
  <c r="F93" i="16"/>
  <c r="W111" i="3"/>
  <c r="F111" i="16"/>
  <c r="W110" i="3"/>
  <c r="F110" i="16"/>
  <c r="W104" i="3"/>
  <c r="F104" i="16"/>
  <c r="W74" i="3"/>
  <c r="F74" i="16"/>
  <c r="W96" i="3"/>
  <c r="F96" i="16"/>
  <c r="W108" i="3"/>
  <c r="F108" i="16"/>
  <c r="W69" i="3"/>
  <c r="F69" i="16"/>
  <c r="W68" i="3"/>
  <c r="F68" i="16"/>
  <c r="W115" i="3"/>
  <c r="F115" i="16"/>
  <c r="W109" i="3"/>
  <c r="F109" i="16"/>
  <c r="W84" i="3"/>
  <c r="F84" i="16"/>
  <c r="W65" i="3"/>
  <c r="F65" i="16"/>
  <c r="W105" i="3"/>
  <c r="F105" i="16"/>
  <c r="W100" i="3"/>
  <c r="F100" i="16"/>
  <c r="W112" i="3"/>
  <c r="F112" i="16"/>
  <c r="W102" i="3"/>
  <c r="F102" i="16"/>
  <c r="U118" i="3"/>
  <c r="U59" i="3"/>
  <c r="U30" i="3"/>
  <c r="U53" i="3"/>
  <c r="U40" i="3"/>
  <c r="U47" i="3"/>
  <c r="U13" i="3"/>
  <c r="U104" i="3"/>
  <c r="U74" i="3"/>
  <c r="U99" i="3"/>
  <c r="U41" i="3"/>
  <c r="U115" i="3"/>
  <c r="U55" i="3"/>
  <c r="U111" i="3"/>
  <c r="U52" i="3"/>
  <c r="U17" i="3"/>
  <c r="W122" i="3"/>
  <c r="F122" i="16"/>
  <c r="U64" i="3"/>
  <c r="U18" i="3"/>
  <c r="U100" i="3"/>
  <c r="U84" i="3"/>
  <c r="U106" i="3"/>
  <c r="U81" i="3"/>
  <c r="U66" i="3"/>
  <c r="U8" i="3"/>
  <c r="U98" i="3"/>
  <c r="U65" i="3"/>
  <c r="U21" i="3"/>
  <c r="U44" i="3"/>
  <c r="U96" i="3"/>
  <c r="U56" i="3"/>
  <c r="U58" i="3"/>
  <c r="U62" i="3"/>
  <c r="U45" i="3"/>
  <c r="U51" i="3"/>
  <c r="U28" i="3"/>
  <c r="U69" i="3"/>
  <c r="U86" i="3"/>
  <c r="U67" i="3"/>
  <c r="U68" i="3"/>
  <c r="U43" i="3"/>
  <c r="U6" i="3"/>
  <c r="U23" i="3"/>
  <c r="U80" i="3"/>
  <c r="U22" i="3"/>
  <c r="U25" i="3"/>
  <c r="U49" i="3"/>
  <c r="U37" i="3"/>
  <c r="U29" i="3"/>
  <c r="U63" i="3"/>
  <c r="U76" i="3"/>
  <c r="U85" i="3"/>
  <c r="U101" i="3"/>
  <c r="U121" i="3"/>
  <c r="P12" i="3"/>
  <c r="O12" i="3" s="1"/>
  <c r="F12" i="16" s="1"/>
  <c r="U4" i="3"/>
  <c r="O4" i="3"/>
  <c r="O11" i="3"/>
  <c r="O58" i="3"/>
  <c r="O52" i="3"/>
  <c r="O55" i="3"/>
  <c r="O10" i="3"/>
  <c r="O9" i="3"/>
  <c r="O21" i="3"/>
  <c r="O20" i="3"/>
  <c r="O16" i="3"/>
  <c r="O45" i="3"/>
  <c r="O24" i="3"/>
  <c r="O19" i="3"/>
  <c r="F19" i="16" s="1"/>
  <c r="O15" i="3"/>
  <c r="O14" i="3"/>
  <c r="O37" i="3"/>
  <c r="O32" i="3"/>
  <c r="O18" i="3"/>
  <c r="O17" i="3"/>
  <c r="O51" i="3"/>
  <c r="O28" i="3"/>
  <c r="O39" i="3"/>
  <c r="O8" i="3"/>
  <c r="O46" i="3"/>
  <c r="O57" i="3"/>
  <c r="O34" i="3"/>
  <c r="O38" i="3"/>
  <c r="O25" i="3"/>
  <c r="O33" i="3"/>
  <c r="F33" i="16" s="1"/>
  <c r="O53" i="3"/>
  <c r="O42" i="3"/>
  <c r="O49" i="3"/>
  <c r="O7" i="3"/>
  <c r="F7" i="16" s="1"/>
  <c r="Z78" i="3" l="1"/>
  <c r="Z116" i="3"/>
  <c r="W124" i="3"/>
  <c r="U12" i="3"/>
  <c r="W49" i="3"/>
  <c r="F49" i="16"/>
  <c r="W25" i="3"/>
  <c r="F25" i="16"/>
  <c r="W46" i="3"/>
  <c r="F46" i="16"/>
  <c r="W39" i="3"/>
  <c r="F39" i="16"/>
  <c r="W18" i="3"/>
  <c r="F18" i="16"/>
  <c r="W15" i="3"/>
  <c r="F15" i="16"/>
  <c r="W24" i="3"/>
  <c r="F24" i="16"/>
  <c r="W21" i="3"/>
  <c r="F21" i="16"/>
  <c r="W10" i="3"/>
  <c r="F10" i="16"/>
  <c r="F11" i="16"/>
  <c r="U78" i="3"/>
  <c r="U116" i="3"/>
  <c r="U73" i="3"/>
  <c r="W42" i="3"/>
  <c r="F42" i="16"/>
  <c r="W38" i="3"/>
  <c r="F38" i="16"/>
  <c r="W57" i="3"/>
  <c r="F57" i="16"/>
  <c r="W8" i="3"/>
  <c r="F8" i="16"/>
  <c r="W28" i="3"/>
  <c r="F28" i="16"/>
  <c r="W17" i="3"/>
  <c r="F17" i="16"/>
  <c r="W32" i="3"/>
  <c r="F32" i="16"/>
  <c r="W14" i="3"/>
  <c r="F14" i="16"/>
  <c r="W45" i="3"/>
  <c r="F45" i="16"/>
  <c r="W20" i="3"/>
  <c r="F20" i="16"/>
  <c r="W9" i="3"/>
  <c r="F9" i="16"/>
  <c r="W55" i="3"/>
  <c r="F55" i="16"/>
  <c r="W58" i="3"/>
  <c r="F58" i="16"/>
  <c r="U79" i="3"/>
  <c r="U120" i="3"/>
  <c r="U124" i="3"/>
  <c r="W53" i="3"/>
  <c r="F53" i="16"/>
  <c r="W34" i="3"/>
  <c r="F34" i="16"/>
  <c r="W51" i="3"/>
  <c r="F51" i="16"/>
  <c r="W37" i="3"/>
  <c r="F37" i="16"/>
  <c r="W16" i="3"/>
  <c r="F16" i="16"/>
  <c r="W52" i="3"/>
  <c r="F52" i="16"/>
</calcChain>
</file>

<file path=xl/sharedStrings.xml><?xml version="1.0" encoding="utf-8"?>
<sst xmlns="http://schemas.openxmlformats.org/spreadsheetml/2006/main" count="3723" uniqueCount="221">
  <si>
    <t xml:space="preserve">Наименование товаров </t>
  </si>
  <si>
    <t>единица измерения</t>
  </si>
  <si>
    <t>кг</t>
  </si>
  <si>
    <t>Средняя цена</t>
  </si>
  <si>
    <t>Мортка</t>
  </si>
  <si>
    <t>Кондинское</t>
  </si>
  <si>
    <t>Междуреченский</t>
  </si>
  <si>
    <t>Болчары</t>
  </si>
  <si>
    <t>Куминский</t>
  </si>
  <si>
    <t>Половинка</t>
  </si>
  <si>
    <t>Мулымья</t>
  </si>
  <si>
    <t>Леуши</t>
  </si>
  <si>
    <t>Шугур</t>
  </si>
  <si>
    <t>Мясо (говядина) без костей</t>
  </si>
  <si>
    <t>Печень говяжья</t>
  </si>
  <si>
    <t>Масло растительное подсолнечное рафинированное</t>
  </si>
  <si>
    <t>Йогурт питьевой</t>
  </si>
  <si>
    <t>Молоко сухое цельное (25% жир)</t>
  </si>
  <si>
    <t>Сметана фасованная (жир 15%)</t>
  </si>
  <si>
    <t>Дрожжи хлебопекарные сушеные</t>
  </si>
  <si>
    <t>Мука пшеничная высший сорт</t>
  </si>
  <si>
    <t>Крупа гречневая</t>
  </si>
  <si>
    <t>Крупа манная</t>
  </si>
  <si>
    <t>Крупа перловая</t>
  </si>
  <si>
    <t>Крупа рис</t>
  </si>
  <si>
    <t>Крупа ячневая</t>
  </si>
  <si>
    <t>Крупа пшено</t>
  </si>
  <si>
    <t>Крупа пшеничная</t>
  </si>
  <si>
    <t>Крупа горох</t>
  </si>
  <si>
    <t>Крупа фасоль</t>
  </si>
  <si>
    <t>Крахмал</t>
  </si>
  <si>
    <t>Сахарный песок</t>
  </si>
  <si>
    <t>Джем плодово-ягодный</t>
  </si>
  <si>
    <t>Повидло плодово-ягодное</t>
  </si>
  <si>
    <t>Ананасы консервированные</t>
  </si>
  <si>
    <t>Сок фруктово-ягодный (1 литр)</t>
  </si>
  <si>
    <t>Сок фруктово-ягодный (0,2 литр)</t>
  </si>
  <si>
    <t>Курага</t>
  </si>
  <si>
    <t>Чернослив</t>
  </si>
  <si>
    <t>Изюм</t>
  </si>
  <si>
    <t>Сухофрукты</t>
  </si>
  <si>
    <t>Кисель плодово-ягодный концентрат</t>
  </si>
  <si>
    <t>Печенье весовое</t>
  </si>
  <si>
    <t>Вафли весовые</t>
  </si>
  <si>
    <t>Печенье фасованное</t>
  </si>
  <si>
    <t>Вафли фасованные</t>
  </si>
  <si>
    <t>Пряники весовые</t>
  </si>
  <si>
    <t>Шоколад молочный (0,100)</t>
  </si>
  <si>
    <t>Шоколад молочный (0,025)</t>
  </si>
  <si>
    <t>Конфеты шоколадные</t>
  </si>
  <si>
    <t>Капуста свежая</t>
  </si>
  <si>
    <t>Томаты свежие</t>
  </si>
  <si>
    <t>Огурцы свежие</t>
  </si>
  <si>
    <t xml:space="preserve">Зеленый горошек консервированный </t>
  </si>
  <si>
    <t>Фасоль консервированная</t>
  </si>
  <si>
    <t>Овощи быстрозамороженные</t>
  </si>
  <si>
    <t>Хлеб ржано-пшеничный</t>
  </si>
  <si>
    <t>Чай чёрный листовой</t>
  </si>
  <si>
    <t>Какао (порошок)</t>
  </si>
  <si>
    <t>Лавровый лист</t>
  </si>
  <si>
    <t>Зелень петрушки, сельдерея и укропа сушеная</t>
  </si>
  <si>
    <t>шт</t>
  </si>
  <si>
    <t>Перечень    продуктов питания в МО Мортка</t>
  </si>
  <si>
    <t>Перечень    продуктов питания в МО Кондинское</t>
  </si>
  <si>
    <t>Перечень продуктов питания в МО Междуреченский</t>
  </si>
  <si>
    <t>Перечень продуктов питания в МО Болчары</t>
  </si>
  <si>
    <t>Перечень продуктов питания в МО Куминский</t>
  </si>
  <si>
    <t>Перечень  продуктов питания в МО Половинка</t>
  </si>
  <si>
    <t xml:space="preserve">Перечень  продуктов питания в МО Луговой </t>
  </si>
  <si>
    <t>Перечень  продуктов питания в МО Мулымья</t>
  </si>
  <si>
    <t>Перечень  продуктов питания в МО Леуши</t>
  </si>
  <si>
    <t xml:space="preserve">Перечень  продуктов питания в МО Шугур </t>
  </si>
  <si>
    <t>Рост цены, %</t>
  </si>
  <si>
    <t>Кукуруза консервированная</t>
  </si>
  <si>
    <t>Черешня свежая</t>
  </si>
  <si>
    <t>Напиток кофейный злаковый растворимый</t>
  </si>
  <si>
    <t>Сардельки, сосиски (категории А)</t>
  </si>
  <si>
    <t>Колбаса вареная (категории А)</t>
  </si>
  <si>
    <t>Цена прошлого  квартала</t>
  </si>
  <si>
    <t>№ п/п</t>
  </si>
  <si>
    <t>ИП Коробенко ОГ   Магазин «Надежда»</t>
  </si>
  <si>
    <t>Цена прошлого                   квартала</t>
  </si>
  <si>
    <t>Цена прошлого                                квартала</t>
  </si>
  <si>
    <t>Горбуша свежемороженая потрошеная</t>
  </si>
  <si>
    <t>Дрожжи хлебопекарные прессованные</t>
  </si>
  <si>
    <t>Минтай свежемороженый потрошенный без головы</t>
  </si>
  <si>
    <t>Сухари панировочные пшеничные</t>
  </si>
  <si>
    <t>Томатная паста (1,0 кг 25% сухих веществ)</t>
  </si>
  <si>
    <t>Яйцо куриное столовое</t>
  </si>
  <si>
    <t>литр</t>
  </si>
  <si>
    <t>Цена прошлого                         квартала</t>
  </si>
  <si>
    <t>Цена прошлого        квартала</t>
  </si>
  <si>
    <t>Цена прошлого           квартала</t>
  </si>
  <si>
    <t>Цена прошлого                                  квартала</t>
  </si>
  <si>
    <t>Цена прошлого                                       квартала</t>
  </si>
  <si>
    <t>Цена прошлого                                      квартала</t>
  </si>
  <si>
    <t>Абрикосы свежие</t>
  </si>
  <si>
    <t>Апельсины свежие</t>
  </si>
  <si>
    <t>Груши свежие</t>
  </si>
  <si>
    <t>Зефир весовой</t>
  </si>
  <si>
    <t>Клюква, брусника свежая, свежемороженая</t>
  </si>
  <si>
    <t xml:space="preserve">Консервы рыбные </t>
  </si>
  <si>
    <t>Лимон свежий</t>
  </si>
  <si>
    <t>Лук репчатый свежий</t>
  </si>
  <si>
    <t>Макаронные изделия</t>
  </si>
  <si>
    <t>Мандарины свежие</t>
  </si>
  <si>
    <t>Молоко пастеризованное (жир 2,5%-3,2%)</t>
  </si>
  <si>
    <t>Морковь свежая</t>
  </si>
  <si>
    <t>Нектарины свежие</t>
  </si>
  <si>
    <t>Огурцы солёные консервированные</t>
  </si>
  <si>
    <t>Перец сладкий свежий</t>
  </si>
  <si>
    <t>Свёкла свежая</t>
  </si>
  <si>
    <t>Сливы свежие</t>
  </si>
  <si>
    <t>Смородина свежая, свежемороженая</t>
  </si>
  <si>
    <t>Соль йодированная пищевая</t>
  </si>
  <si>
    <t>Сыр твердых сортов</t>
  </si>
  <si>
    <t>Томаты солёные консервированные</t>
  </si>
  <si>
    <t>Фрукты, ягоды консервированные (компот)</t>
  </si>
  <si>
    <t>Хлеб пшеничный, в/с, 1 сорт</t>
  </si>
  <si>
    <t>Чеснок свежий</t>
  </si>
  <si>
    <t>Яблоки свежие</t>
  </si>
  <si>
    <t>Единица измерения</t>
  </si>
  <si>
    <t>Бананы  свежие</t>
  </si>
  <si>
    <t>Виноград  свежий</t>
  </si>
  <si>
    <t>Вишня свежая, свежемороженая</t>
  </si>
  <si>
    <t>Вода питьевая  бутилированная</t>
  </si>
  <si>
    <t>Картофель  свежий</t>
  </si>
  <si>
    <t>Крупа  геркулес</t>
  </si>
  <si>
    <t>Мармелад  весовой</t>
  </si>
  <si>
    <t xml:space="preserve">Молоко сгущенное с сахаром  </t>
  </si>
  <si>
    <t xml:space="preserve">Молоко сгущенное стерилизованное  </t>
  </si>
  <si>
    <t>Творог фасованный (жирность 5%)</t>
  </si>
  <si>
    <t>Творог фасованный (жирность 9%)</t>
  </si>
  <si>
    <t>Шиповник сушенный</t>
  </si>
  <si>
    <t>Перечень    продуктов питания в Юмас,Ямки</t>
  </si>
  <si>
    <t>п. Мортка</t>
  </si>
  <si>
    <t>д. Юмас с.Ямки</t>
  </si>
  <si>
    <t>Крупа кукурузная</t>
  </si>
  <si>
    <t>Редис свежий</t>
  </si>
  <si>
    <t>Напиток кисломолочный снежок</t>
  </si>
  <si>
    <t>№</t>
  </si>
  <si>
    <t>кефир жир.2,5%</t>
  </si>
  <si>
    <t>Цена               прошлого квартала</t>
  </si>
  <si>
    <t>ИП Казанцев АГ   Магазин «Терез»</t>
  </si>
  <si>
    <t>Магазин "Магнолия"</t>
  </si>
  <si>
    <t>Магазин "Дорожный"</t>
  </si>
  <si>
    <t>Наименование магазина "Сударушка"</t>
  </si>
  <si>
    <t>Арбузы</t>
  </si>
  <si>
    <t>Дыни</t>
  </si>
  <si>
    <t xml:space="preserve">Икра кабачковая </t>
  </si>
  <si>
    <t>Йогурт молочный (в стаканчике)</t>
  </si>
  <si>
    <t xml:space="preserve">кг </t>
  </si>
  <si>
    <t>Капуста квашеная</t>
  </si>
  <si>
    <t>Куры, цыплята бройлеры 1 категории (охлажденные и замороженные)</t>
  </si>
  <si>
    <t>Морская капуста</t>
  </si>
  <si>
    <t>Мясо (свинина) без костей</t>
  </si>
  <si>
    <t xml:space="preserve">Напиток витаминизированный для детских учреждений </t>
  </si>
  <si>
    <t xml:space="preserve">Напиток кисломолочный Ряженка классическая 2,7- 4,5% жирности    </t>
  </si>
  <si>
    <t>Печень куриная</t>
  </si>
  <si>
    <t>Пюре мясное для детского питания</t>
  </si>
  <si>
    <t>Пюре овощное для детского питания</t>
  </si>
  <si>
    <t>Пюре рыбное для детского питания</t>
  </si>
  <si>
    <t xml:space="preserve">Пюре фруктовое для детского питания </t>
  </si>
  <si>
    <t>Сельдь слабосолёная</t>
  </si>
  <si>
    <t>Сок овощной (0,2 литр)</t>
  </si>
  <si>
    <t>Сок овощной (1 литр)</t>
  </si>
  <si>
    <t xml:space="preserve">Чай для разовой заварки </t>
  </si>
  <si>
    <t>ИП  Ельпина Н.Н.       магазин «Ивушка»</t>
  </si>
  <si>
    <t>ИП  Голикевич М.С.  магазин «Корзинка»</t>
  </si>
  <si>
    <t>Элис</t>
  </si>
  <si>
    <t>Стимул</t>
  </si>
  <si>
    <t xml:space="preserve">Торговый Объект №3 Квашнин </t>
  </si>
  <si>
    <t>Торговый Объект №1 ООО Сергей  И К</t>
  </si>
  <si>
    <t xml:space="preserve">Торговый объект №2 ОООГорбатенко   </t>
  </si>
  <si>
    <t>текущее сред.знач</t>
  </si>
  <si>
    <t>-</t>
  </si>
  <si>
    <t>ИП Кащеева Г.А.</t>
  </si>
  <si>
    <t>Сибирь 
ИП Жуков В.М.</t>
  </si>
  <si>
    <t>Весна
ИП Жукова Г.М.</t>
  </si>
  <si>
    <t>ООО "Сибирь"</t>
  </si>
  <si>
    <t>ООО "Назарово"</t>
  </si>
  <si>
    <t>ИП Семенов Д.Ю.</t>
  </si>
  <si>
    <t>ТК Сокол</t>
  </si>
  <si>
    <t>м-н Финвал</t>
  </si>
  <si>
    <t>м-н Кедр</t>
  </si>
  <si>
    <t>Магазин "Продукты"</t>
  </si>
  <si>
    <t>ФОРМУЛЫ НЕ СБИВАТЬ</t>
  </si>
  <si>
    <t>магазин "ЕКБ" ИП Гирина О.В.</t>
  </si>
  <si>
    <t>магазин "Виктория" ИП Антисумова И.В.</t>
  </si>
  <si>
    <t>магазин "Добрый" ИП Пешкова А.С.</t>
  </si>
  <si>
    <t>Кефир жир.2,5%</t>
  </si>
  <si>
    <t>Магазин "Атлант"</t>
  </si>
  <si>
    <t>Магазин "Пятерочка"</t>
  </si>
  <si>
    <t>Магазин "Юмас"</t>
  </si>
  <si>
    <t xml:space="preserve">ИП ЗмановскийВ.Ф.магазин " Визит"   </t>
  </si>
  <si>
    <t xml:space="preserve">ИП Матюкайте К.Р. магазин  Кристина </t>
  </si>
  <si>
    <t xml:space="preserve"> </t>
  </si>
  <si>
    <t>Нахрачи №2</t>
  </si>
  <si>
    <t xml:space="preserve"> магазин Южный</t>
  </si>
  <si>
    <t>Масло сливочное монолитом (жир. 82,5%)</t>
  </si>
  <si>
    <t>Масло сливочное фасованное  (жир. 82.5%)</t>
  </si>
  <si>
    <t>Масло сливочное фасованное  (жир.82,5%)</t>
  </si>
  <si>
    <t>Луговой</t>
  </si>
  <si>
    <t/>
  </si>
  <si>
    <t>Молодежный</t>
  </si>
  <si>
    <t>Сред.роз. цена  на  10.10.23, руб</t>
  </si>
  <si>
    <t>Средняя розничная цена на  10.01.24г. руб.</t>
  </si>
  <si>
    <t>Первонач. мониторинг</t>
  </si>
  <si>
    <t>Отклонение</t>
  </si>
  <si>
    <t xml:space="preserve"> не имеющих круглогодичной автомобильной дороги (гп. Кондинское, гп. Луговой, сп. Болчары, сп. Шугур)</t>
  </si>
  <si>
    <t>Средняя цена в городских и сельских поселениях, руб.</t>
  </si>
  <si>
    <t>имеющих круглогодичную автомобильную дорогу (гп. Междуреческий, гп.Мортка, гп. Куминский, сп. Леуши, сп. Мулымья, сп. Половинка)</t>
  </si>
  <si>
    <t>Средняя цена по району, руб.</t>
  </si>
  <si>
    <t>Рост отдален. поселений %</t>
  </si>
  <si>
    <t>Рост поселений %</t>
  </si>
  <si>
    <t>отдаленные поселения на 10.04.2024</t>
  </si>
  <si>
    <t>поселения на 10.04.2024</t>
  </si>
  <si>
    <t xml:space="preserve">отдаленные поселения на 10.07.2024 </t>
  </si>
  <si>
    <t>поселения на 10.07.2024</t>
  </si>
  <si>
    <t>Мониторинг розничных цен на продукты питания в разрезе городских и сельских поселений Кондинского района на 10 июля 2024 года</t>
  </si>
  <si>
    <t>Мониторинг розничных цен на продукты питания в Кондинском районе на 10 июля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</si>
</sst>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\ _₽"/>
  </numFmts>
  <fonts count="33" x14ac:knownFonts="1">
    <font>
      <sz val="12"/>
      <name val="Times New Roman"/>
      <charset val="20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36"/>
      <name val="Times New Roman"/>
      <family val="1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241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9" fillId="2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8" fillId="0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9" fillId="4" borderId="0" xfId="0" applyFont="1" applyFill="1" applyBorder="1"/>
    <xf numFmtId="0" fontId="6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 wrapText="1"/>
    </xf>
    <xf numFmtId="2" fontId="19" fillId="0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2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2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7" borderId="1" xfId="0" applyNumberFormat="1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2" fontId="8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2" fontId="19" fillId="8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9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2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2" fontId="21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2" fontId="8" fillId="5" borderId="1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4" borderId="5" xfId="0" applyFont="1" applyFill="1" applyBorder="1" applyAlignment="1">
      <alignment horizontal="center" vertical="top" wrapText="1"/>
    </xf>
    <xf numFmtId="2" fontId="32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2" fontId="32" fillId="7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4" borderId="0" xfId="0" applyFont="1" applyFill="1" applyBorder="1"/>
    <xf numFmtId="0" fontId="11" fillId="4" borderId="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1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top" wrapText="1"/>
    </xf>
    <xf numFmtId="0" fontId="8" fillId="10" borderId="6" xfId="0" applyFont="1" applyFill="1" applyBorder="1" applyAlignment="1">
      <alignment horizontal="center" vertical="top" wrapText="1"/>
    </xf>
    <xf numFmtId="2" fontId="8" fillId="10" borderId="1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11" borderId="1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top" wrapText="1"/>
    </xf>
    <xf numFmtId="14" fontId="8" fillId="4" borderId="5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5" borderId="5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/>
    </xf>
    <xf numFmtId="0" fontId="32" fillId="4" borderId="8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</sheetPr>
  <dimension ref="A1:M134"/>
  <sheetViews>
    <sheetView view="pageBreakPreview" zoomScale="80" zoomScaleNormal="90" zoomScaleSheetLayoutView="80" workbookViewId="0">
      <pane xSplit="2" ySplit="2" topLeftCell="C22" activePane="bottomRight" state="frozen"/>
      <selection activeCell="G18" sqref="G18"/>
      <selection pane="topRight" activeCell="G18" sqref="G18"/>
      <selection pane="bottomLeft" activeCell="G18" sqref="G18"/>
      <selection pane="bottomRight" activeCell="D30" sqref="D30"/>
    </sheetView>
  </sheetViews>
  <sheetFormatPr defaultColWidth="9" defaultRowHeight="21" customHeight="1" x14ac:dyDescent="0.2"/>
  <cols>
    <col min="1" max="1" width="5.75" style="1" customWidth="1"/>
    <col min="2" max="2" width="30.5" style="7" customWidth="1"/>
    <col min="3" max="3" width="8.625" style="7" customWidth="1"/>
    <col min="4" max="4" width="9.25" style="13" customWidth="1"/>
    <col min="5" max="5" width="13.625" style="9" customWidth="1"/>
    <col min="6" max="7" width="10.625" style="9" customWidth="1"/>
    <col min="8" max="8" width="10.625" style="14" customWidth="1"/>
    <col min="9" max="9" width="9" style="70"/>
    <col min="10" max="10" width="9" style="6"/>
    <col min="11" max="12" width="9" style="6" hidden="1" customWidth="1"/>
    <col min="13" max="16384" width="9" style="1"/>
  </cols>
  <sheetData>
    <row r="1" spans="1:13" s="2" customFormat="1" ht="46.5" customHeight="1" x14ac:dyDescent="0.2">
      <c r="B1" s="21" t="s">
        <v>63</v>
      </c>
      <c r="C1" s="22"/>
      <c r="D1" s="10"/>
      <c r="E1" s="10"/>
      <c r="F1" s="10"/>
      <c r="G1" s="17"/>
      <c r="H1" s="17"/>
      <c r="I1" s="69"/>
      <c r="J1" s="5"/>
      <c r="K1" s="5"/>
      <c r="L1" s="5"/>
    </row>
    <row r="2" spans="1:13" s="3" customFormat="1" ht="58.5" customHeight="1" x14ac:dyDescent="0.2">
      <c r="A2" s="61"/>
      <c r="B2" s="59" t="s">
        <v>0</v>
      </c>
      <c r="C2" s="59" t="s">
        <v>1</v>
      </c>
      <c r="D2" s="82" t="s">
        <v>168</v>
      </c>
      <c r="E2" s="82" t="s">
        <v>167</v>
      </c>
      <c r="F2" s="82" t="s">
        <v>197</v>
      </c>
      <c r="G2" s="53"/>
      <c r="H2" s="60" t="s">
        <v>3</v>
      </c>
      <c r="I2" s="111" t="s">
        <v>90</v>
      </c>
      <c r="J2" s="112" t="s">
        <v>72</v>
      </c>
      <c r="K2" s="11"/>
      <c r="L2" s="11"/>
    </row>
    <row r="3" spans="1:13" s="3" customFormat="1" ht="24.95" customHeight="1" x14ac:dyDescent="0.2">
      <c r="A3" s="33">
        <v>1</v>
      </c>
      <c r="B3" s="55" t="s">
        <v>96</v>
      </c>
      <c r="C3" s="56" t="s">
        <v>2</v>
      </c>
      <c r="D3" s="194"/>
      <c r="E3" s="195">
        <v>260</v>
      </c>
      <c r="F3" s="196">
        <v>225</v>
      </c>
      <c r="G3" s="99">
        <f>AVERAGEIF(D3:F3,"&gt;0")</f>
        <v>242.5</v>
      </c>
      <c r="H3" s="99">
        <f t="shared" ref="H3:H29" si="0">IFERROR(G3,"")</f>
        <v>242.5</v>
      </c>
      <c r="I3" s="99" t="s">
        <v>203</v>
      </c>
      <c r="J3" s="144" t="e">
        <f>H3/I3*100</f>
        <v>#VALUE!</v>
      </c>
      <c r="K3" s="11"/>
      <c r="L3" s="11"/>
    </row>
    <row r="4" spans="1:13" ht="24.95" customHeight="1" x14ac:dyDescent="0.2">
      <c r="A4" s="33">
        <v>2</v>
      </c>
      <c r="B4" s="55" t="s">
        <v>34</v>
      </c>
      <c r="C4" s="54" t="s">
        <v>2</v>
      </c>
      <c r="D4" s="195">
        <v>306.89999999999998</v>
      </c>
      <c r="E4" s="145">
        <v>310</v>
      </c>
      <c r="F4" s="145"/>
      <c r="G4" s="99">
        <f>AVERAGEIF(D4:F4,"&gt;0")</f>
        <v>308.45</v>
      </c>
      <c r="H4" s="99">
        <f>IFERROR(G4,"")</f>
        <v>308.45</v>
      </c>
      <c r="I4" s="99">
        <v>294.98500000000001</v>
      </c>
      <c r="J4" s="144">
        <f t="shared" ref="J4:J29" si="1">H4/I4*100</f>
        <v>104.56463887994303</v>
      </c>
      <c r="L4" s="15"/>
    </row>
    <row r="5" spans="1:13" ht="24.95" customHeight="1" x14ac:dyDescent="0.2">
      <c r="A5" s="33">
        <v>3</v>
      </c>
      <c r="B5" s="55" t="s">
        <v>97</v>
      </c>
      <c r="C5" s="54" t="s">
        <v>2</v>
      </c>
      <c r="D5" s="197">
        <v>155</v>
      </c>
      <c r="E5" s="197">
        <v>175</v>
      </c>
      <c r="F5" s="197">
        <v>175</v>
      </c>
      <c r="G5" s="99">
        <f t="shared" ref="G5:G29" si="2">AVERAGEIF(D5:F5,"&gt;0")</f>
        <v>168.33333333333334</v>
      </c>
      <c r="H5" s="99">
        <f t="shared" si="0"/>
        <v>168.33333333333334</v>
      </c>
      <c r="I5" s="99">
        <v>183.33333333333334</v>
      </c>
      <c r="J5" s="144">
        <f t="shared" si="1"/>
        <v>91.818181818181827</v>
      </c>
      <c r="L5" s="15"/>
      <c r="M5" s="6"/>
    </row>
    <row r="6" spans="1:13" ht="24.95" customHeight="1" x14ac:dyDescent="0.2">
      <c r="A6" s="33">
        <v>4</v>
      </c>
      <c r="B6" s="143" t="s">
        <v>147</v>
      </c>
      <c r="C6" s="145" t="s">
        <v>2</v>
      </c>
      <c r="D6" s="197">
        <v>65</v>
      </c>
      <c r="E6" s="197">
        <v>70</v>
      </c>
      <c r="F6" s="197"/>
      <c r="G6" s="99">
        <f t="shared" si="2"/>
        <v>67.5</v>
      </c>
      <c r="H6" s="99">
        <f t="shared" si="0"/>
        <v>67.5</v>
      </c>
      <c r="I6" s="99" t="s">
        <v>203</v>
      </c>
      <c r="J6" s="144" t="e">
        <f t="shared" si="1"/>
        <v>#VALUE!</v>
      </c>
      <c r="L6" s="15"/>
      <c r="M6" s="6"/>
    </row>
    <row r="7" spans="1:13" s="3" customFormat="1" ht="24.95" customHeight="1" x14ac:dyDescent="0.2">
      <c r="A7" s="33">
        <v>5</v>
      </c>
      <c r="B7" s="68" t="s">
        <v>122</v>
      </c>
      <c r="C7" s="57" t="s">
        <v>2</v>
      </c>
      <c r="D7" s="198"/>
      <c r="E7" s="198">
        <v>230</v>
      </c>
      <c r="F7" s="198"/>
      <c r="G7" s="99">
        <f t="shared" si="2"/>
        <v>230</v>
      </c>
      <c r="H7" s="99">
        <f t="shared" si="0"/>
        <v>230</v>
      </c>
      <c r="I7" s="99" t="s">
        <v>203</v>
      </c>
      <c r="J7" s="144" t="e">
        <f t="shared" si="1"/>
        <v>#VALUE!</v>
      </c>
      <c r="K7" s="11"/>
      <c r="L7" s="15"/>
      <c r="M7" s="6"/>
    </row>
    <row r="8" spans="1:13" ht="24.95" customHeight="1" x14ac:dyDescent="0.2">
      <c r="A8" s="33">
        <v>6</v>
      </c>
      <c r="B8" s="68" t="s">
        <v>43</v>
      </c>
      <c r="C8" s="57" t="s">
        <v>2</v>
      </c>
      <c r="D8" s="198">
        <v>373</v>
      </c>
      <c r="E8" s="198">
        <v>390</v>
      </c>
      <c r="F8" s="198"/>
      <c r="G8" s="99">
        <f t="shared" si="2"/>
        <v>381.5</v>
      </c>
      <c r="H8" s="99">
        <f t="shared" si="0"/>
        <v>381.5</v>
      </c>
      <c r="I8" s="99" t="s">
        <v>203</v>
      </c>
      <c r="J8" s="144" t="e">
        <f t="shared" si="1"/>
        <v>#VALUE!</v>
      </c>
      <c r="L8" s="15"/>
      <c r="M8" s="6"/>
    </row>
    <row r="9" spans="1:13" ht="24.95" customHeight="1" x14ac:dyDescent="0.2">
      <c r="A9" s="33">
        <v>7</v>
      </c>
      <c r="B9" s="68" t="s">
        <v>45</v>
      </c>
      <c r="C9" s="57" t="s">
        <v>2</v>
      </c>
      <c r="D9" s="198"/>
      <c r="E9" s="198">
        <v>300</v>
      </c>
      <c r="F9" s="81">
        <v>400</v>
      </c>
      <c r="G9" s="99">
        <f t="shared" si="2"/>
        <v>350</v>
      </c>
      <c r="H9" s="99">
        <f t="shared" si="0"/>
        <v>350</v>
      </c>
      <c r="I9" s="99">
        <v>370</v>
      </c>
      <c r="J9" s="144">
        <f t="shared" si="1"/>
        <v>94.594594594594597</v>
      </c>
      <c r="L9" s="15"/>
      <c r="M9" s="6"/>
    </row>
    <row r="10" spans="1:13" ht="24.95" customHeight="1" x14ac:dyDescent="0.2">
      <c r="A10" s="33">
        <v>8</v>
      </c>
      <c r="B10" s="68" t="s">
        <v>123</v>
      </c>
      <c r="C10" s="57" t="s">
        <v>2</v>
      </c>
      <c r="D10" s="198"/>
      <c r="E10" s="198">
        <v>490</v>
      </c>
      <c r="F10" s="198"/>
      <c r="G10" s="99">
        <f t="shared" si="2"/>
        <v>490</v>
      </c>
      <c r="H10" s="99">
        <f t="shared" si="0"/>
        <v>490</v>
      </c>
      <c r="I10" s="99" t="s">
        <v>203</v>
      </c>
      <c r="J10" s="144" t="e">
        <f t="shared" si="1"/>
        <v>#VALUE!</v>
      </c>
      <c r="L10" s="15"/>
      <c r="M10" s="6"/>
    </row>
    <row r="11" spans="1:13" ht="24.95" customHeight="1" x14ac:dyDescent="0.2">
      <c r="A11" s="33">
        <v>9</v>
      </c>
      <c r="B11" s="68" t="s">
        <v>124</v>
      </c>
      <c r="C11" s="57" t="s">
        <v>2</v>
      </c>
      <c r="D11" s="198">
        <v>525</v>
      </c>
      <c r="E11" s="198"/>
      <c r="F11" s="198"/>
      <c r="G11" s="99">
        <f t="shared" si="2"/>
        <v>525</v>
      </c>
      <c r="H11" s="99">
        <f t="shared" si="0"/>
        <v>525</v>
      </c>
      <c r="I11" s="99" t="s">
        <v>203</v>
      </c>
      <c r="J11" s="144" t="e">
        <f t="shared" si="1"/>
        <v>#VALUE!</v>
      </c>
      <c r="L11" s="15"/>
      <c r="M11" s="6"/>
    </row>
    <row r="12" spans="1:13" ht="24.95" customHeight="1" x14ac:dyDescent="0.2">
      <c r="A12" s="33">
        <v>10</v>
      </c>
      <c r="B12" s="68" t="s">
        <v>125</v>
      </c>
      <c r="C12" s="57" t="s">
        <v>89</v>
      </c>
      <c r="D12" s="198">
        <v>30</v>
      </c>
      <c r="E12" s="198">
        <v>20</v>
      </c>
      <c r="F12" s="198">
        <v>17</v>
      </c>
      <c r="G12" s="99">
        <f t="shared" si="2"/>
        <v>22.333333333333332</v>
      </c>
      <c r="H12" s="99">
        <f t="shared" si="0"/>
        <v>22.333333333333332</v>
      </c>
      <c r="I12" s="99">
        <v>23</v>
      </c>
      <c r="J12" s="144">
        <f t="shared" si="1"/>
        <v>97.101449275362313</v>
      </c>
      <c r="L12" s="15"/>
      <c r="M12" s="6"/>
    </row>
    <row r="13" spans="1:13" ht="24.95" customHeight="1" x14ac:dyDescent="0.2">
      <c r="A13" s="33">
        <v>11</v>
      </c>
      <c r="B13" s="68" t="s">
        <v>83</v>
      </c>
      <c r="C13" s="57" t="s">
        <v>2</v>
      </c>
      <c r="D13" s="198"/>
      <c r="E13" s="198">
        <v>306</v>
      </c>
      <c r="F13" s="198"/>
      <c r="G13" s="99">
        <f t="shared" si="2"/>
        <v>306</v>
      </c>
      <c r="H13" s="99">
        <f t="shared" si="0"/>
        <v>306</v>
      </c>
      <c r="I13" s="99" t="s">
        <v>203</v>
      </c>
      <c r="J13" s="144" t="e">
        <f t="shared" si="1"/>
        <v>#VALUE!</v>
      </c>
      <c r="L13" s="15"/>
      <c r="M13" s="6"/>
    </row>
    <row r="14" spans="1:13" ht="24.95" customHeight="1" x14ac:dyDescent="0.2">
      <c r="A14" s="33">
        <v>12</v>
      </c>
      <c r="B14" s="143" t="s">
        <v>98</v>
      </c>
      <c r="C14" s="81" t="s">
        <v>2</v>
      </c>
      <c r="D14" s="198">
        <v>374</v>
      </c>
      <c r="E14" s="198">
        <v>405</v>
      </c>
      <c r="F14" s="198"/>
      <c r="G14" s="99">
        <f t="shared" si="2"/>
        <v>389.5</v>
      </c>
      <c r="H14" s="99">
        <f t="shared" si="0"/>
        <v>389.5</v>
      </c>
      <c r="I14" s="99" t="s">
        <v>203</v>
      </c>
      <c r="J14" s="144" t="e">
        <f t="shared" si="1"/>
        <v>#VALUE!</v>
      </c>
      <c r="L14" s="15"/>
      <c r="M14" s="6"/>
    </row>
    <row r="15" spans="1:13" ht="24.95" customHeight="1" x14ac:dyDescent="0.2">
      <c r="A15" s="33">
        <v>13</v>
      </c>
      <c r="B15" s="143" t="s">
        <v>32</v>
      </c>
      <c r="C15" s="81" t="s">
        <v>2</v>
      </c>
      <c r="D15" s="198"/>
      <c r="E15" s="198">
        <v>420</v>
      </c>
      <c r="F15" s="198">
        <v>270</v>
      </c>
      <c r="G15" s="99">
        <f t="shared" si="2"/>
        <v>345</v>
      </c>
      <c r="H15" s="99">
        <f t="shared" si="0"/>
        <v>345</v>
      </c>
      <c r="I15" s="99">
        <v>366.16499999999996</v>
      </c>
      <c r="J15" s="144">
        <f t="shared" si="1"/>
        <v>94.219818934087101</v>
      </c>
      <c r="L15" s="15"/>
    </row>
    <row r="16" spans="1:13" ht="24.95" customHeight="1" x14ac:dyDescent="0.2">
      <c r="A16" s="33">
        <v>14</v>
      </c>
      <c r="B16" s="143" t="s">
        <v>84</v>
      </c>
      <c r="C16" s="81" t="s">
        <v>2</v>
      </c>
      <c r="D16" s="198">
        <v>210</v>
      </c>
      <c r="E16" s="198">
        <v>150</v>
      </c>
      <c r="F16" s="198"/>
      <c r="G16" s="99">
        <f t="shared" si="2"/>
        <v>180</v>
      </c>
      <c r="H16" s="99">
        <f t="shared" si="0"/>
        <v>180</v>
      </c>
      <c r="I16" s="99">
        <v>154</v>
      </c>
      <c r="J16" s="144">
        <f t="shared" si="1"/>
        <v>116.88311688311688</v>
      </c>
    </row>
    <row r="17" spans="1:12" ht="24.95" customHeight="1" x14ac:dyDescent="0.2">
      <c r="A17" s="33">
        <v>15</v>
      </c>
      <c r="B17" s="143" t="s">
        <v>19</v>
      </c>
      <c r="C17" s="81" t="s">
        <v>2</v>
      </c>
      <c r="D17" s="198">
        <v>2000</v>
      </c>
      <c r="E17" s="198">
        <v>2272.73</v>
      </c>
      <c r="F17" s="198">
        <v>2363.64</v>
      </c>
      <c r="G17" s="99">
        <f t="shared" si="2"/>
        <v>2212.123333333333</v>
      </c>
      <c r="H17" s="99">
        <f t="shared" si="0"/>
        <v>2212.123333333333</v>
      </c>
      <c r="I17" s="99">
        <v>2318.1849999999999</v>
      </c>
      <c r="J17" s="144">
        <f t="shared" si="1"/>
        <v>95.424797129363398</v>
      </c>
    </row>
    <row r="18" spans="1:12" ht="24.95" customHeight="1" x14ac:dyDescent="0.2">
      <c r="A18" s="33">
        <v>16</v>
      </c>
      <c r="B18" s="143" t="s">
        <v>148</v>
      </c>
      <c r="C18" s="145" t="s">
        <v>2</v>
      </c>
      <c r="D18" s="198">
        <v>195</v>
      </c>
      <c r="E18" s="198">
        <v>240</v>
      </c>
      <c r="F18" s="198"/>
      <c r="G18" s="99">
        <f t="shared" si="2"/>
        <v>217.5</v>
      </c>
      <c r="H18" s="99">
        <f t="shared" si="0"/>
        <v>217.5</v>
      </c>
      <c r="I18" s="99" t="s">
        <v>203</v>
      </c>
      <c r="J18" s="144" t="e">
        <f t="shared" si="1"/>
        <v>#VALUE!</v>
      </c>
    </row>
    <row r="19" spans="1:12" ht="24.95" customHeight="1" x14ac:dyDescent="0.2">
      <c r="A19" s="33">
        <v>17</v>
      </c>
      <c r="B19" s="143" t="s">
        <v>53</v>
      </c>
      <c r="C19" s="81" t="s">
        <v>2</v>
      </c>
      <c r="D19" s="81"/>
      <c r="E19" s="198">
        <v>250</v>
      </c>
      <c r="F19" s="81">
        <v>275</v>
      </c>
      <c r="G19" s="99">
        <f t="shared" si="2"/>
        <v>262.5</v>
      </c>
      <c r="H19" s="99">
        <f t="shared" si="0"/>
        <v>262.5</v>
      </c>
      <c r="I19" s="99">
        <v>268.75</v>
      </c>
      <c r="J19" s="144">
        <f t="shared" si="1"/>
        <v>97.674418604651152</v>
      </c>
    </row>
    <row r="20" spans="1:12" ht="24.95" customHeight="1" x14ac:dyDescent="0.2">
      <c r="A20" s="33">
        <v>18</v>
      </c>
      <c r="B20" s="143" t="s">
        <v>60</v>
      </c>
      <c r="C20" s="81" t="s">
        <v>2</v>
      </c>
      <c r="D20" s="198"/>
      <c r="E20" s="198">
        <v>2257</v>
      </c>
      <c r="F20" s="198">
        <v>2000</v>
      </c>
      <c r="G20" s="99">
        <f t="shared" si="2"/>
        <v>2128.5</v>
      </c>
      <c r="H20" s="99">
        <f t="shared" si="0"/>
        <v>2128.5</v>
      </c>
      <c r="I20" s="99" t="s">
        <v>203</v>
      </c>
      <c r="J20" s="144" t="e">
        <f t="shared" si="1"/>
        <v>#VALUE!</v>
      </c>
    </row>
    <row r="21" spans="1:12" ht="24.95" customHeight="1" x14ac:dyDescent="0.2">
      <c r="A21" s="33">
        <v>19</v>
      </c>
      <c r="B21" s="143" t="s">
        <v>99</v>
      </c>
      <c r="C21" s="81" t="s">
        <v>2</v>
      </c>
      <c r="D21" s="198"/>
      <c r="E21" s="198">
        <v>450</v>
      </c>
      <c r="F21" s="198">
        <v>315</v>
      </c>
      <c r="G21" s="99">
        <f t="shared" si="2"/>
        <v>382.5</v>
      </c>
      <c r="H21" s="99">
        <f t="shared" si="0"/>
        <v>382.5</v>
      </c>
      <c r="I21" s="99">
        <v>382.5</v>
      </c>
      <c r="J21" s="144">
        <f t="shared" si="1"/>
        <v>100</v>
      </c>
    </row>
    <row r="22" spans="1:12" ht="24.95" customHeight="1" x14ac:dyDescent="0.2">
      <c r="A22" s="33">
        <v>20</v>
      </c>
      <c r="B22" s="143" t="s">
        <v>39</v>
      </c>
      <c r="C22" s="81" t="s">
        <v>2</v>
      </c>
      <c r="D22" s="198">
        <v>370</v>
      </c>
      <c r="E22" s="198">
        <v>310</v>
      </c>
      <c r="F22" s="198">
        <v>365</v>
      </c>
      <c r="G22" s="99">
        <f t="shared" si="2"/>
        <v>348.33333333333331</v>
      </c>
      <c r="H22" s="99">
        <f t="shared" si="0"/>
        <v>348.33333333333331</v>
      </c>
      <c r="I22" s="99">
        <v>387.5</v>
      </c>
      <c r="J22" s="144">
        <f t="shared" si="1"/>
        <v>89.892473118279568</v>
      </c>
    </row>
    <row r="23" spans="1:12" ht="24.95" customHeight="1" x14ac:dyDescent="0.2">
      <c r="A23" s="33">
        <v>21</v>
      </c>
      <c r="B23" s="143" t="s">
        <v>149</v>
      </c>
      <c r="C23" s="81" t="s">
        <v>2</v>
      </c>
      <c r="D23" s="198">
        <v>200</v>
      </c>
      <c r="E23" s="198"/>
      <c r="F23" s="198">
        <v>258</v>
      </c>
      <c r="G23" s="99">
        <f t="shared" si="2"/>
        <v>229</v>
      </c>
      <c r="H23" s="99">
        <f t="shared" si="0"/>
        <v>229</v>
      </c>
      <c r="I23" s="99">
        <v>215</v>
      </c>
      <c r="J23" s="144">
        <f t="shared" si="1"/>
        <v>106.51162790697674</v>
      </c>
    </row>
    <row r="24" spans="1:12" ht="24.95" customHeight="1" x14ac:dyDescent="0.2">
      <c r="A24" s="33">
        <v>22</v>
      </c>
      <c r="B24" s="143" t="s">
        <v>150</v>
      </c>
      <c r="C24" s="81" t="s">
        <v>151</v>
      </c>
      <c r="D24" s="198">
        <v>340</v>
      </c>
      <c r="E24" s="198"/>
      <c r="F24" s="198"/>
      <c r="G24" s="99">
        <f t="shared" si="2"/>
        <v>340</v>
      </c>
      <c r="H24" s="99">
        <f t="shared" si="0"/>
        <v>340</v>
      </c>
      <c r="I24" s="99">
        <v>330</v>
      </c>
      <c r="J24" s="144">
        <f t="shared" si="1"/>
        <v>103.03030303030303</v>
      </c>
    </row>
    <row r="25" spans="1:12" ht="24.95" customHeight="1" x14ac:dyDescent="0.2">
      <c r="A25" s="33">
        <v>23</v>
      </c>
      <c r="B25" s="143" t="s">
        <v>16</v>
      </c>
      <c r="C25" s="81" t="s">
        <v>2</v>
      </c>
      <c r="D25" s="198">
        <v>273</v>
      </c>
      <c r="E25" s="198">
        <v>260</v>
      </c>
      <c r="F25" s="198"/>
      <c r="G25" s="99">
        <f t="shared" si="2"/>
        <v>266.5</v>
      </c>
      <c r="H25" s="99">
        <f t="shared" si="0"/>
        <v>266.5</v>
      </c>
      <c r="I25" s="99" t="s">
        <v>203</v>
      </c>
      <c r="J25" s="144" t="e">
        <f t="shared" si="1"/>
        <v>#VALUE!</v>
      </c>
    </row>
    <row r="26" spans="1:12" s="4" customFormat="1" ht="24.95" customHeight="1" x14ac:dyDescent="0.2">
      <c r="A26" s="33">
        <v>24</v>
      </c>
      <c r="B26" s="143" t="s">
        <v>58</v>
      </c>
      <c r="C26" s="81" t="s">
        <v>2</v>
      </c>
      <c r="D26" s="198"/>
      <c r="E26" s="198"/>
      <c r="F26" s="198"/>
      <c r="G26" s="99" t="e">
        <f t="shared" si="2"/>
        <v>#DIV/0!</v>
      </c>
      <c r="H26" s="99" t="str">
        <f t="shared" si="0"/>
        <v/>
      </c>
      <c r="I26" s="99" t="s">
        <v>203</v>
      </c>
      <c r="J26" s="144" t="e">
        <f t="shared" si="1"/>
        <v>#VALUE!</v>
      </c>
      <c r="K26" s="8"/>
      <c r="L26" s="8"/>
    </row>
    <row r="27" spans="1:12" s="4" customFormat="1" ht="24.95" customHeight="1" x14ac:dyDescent="0.2">
      <c r="A27" s="33">
        <v>25</v>
      </c>
      <c r="B27" s="143" t="s">
        <v>152</v>
      </c>
      <c r="C27" s="81" t="s">
        <v>2</v>
      </c>
      <c r="D27" s="198">
        <v>245</v>
      </c>
      <c r="E27" s="198">
        <v>250</v>
      </c>
      <c r="F27" s="198">
        <v>230</v>
      </c>
      <c r="G27" s="99">
        <f t="shared" si="2"/>
        <v>241.66666666666666</v>
      </c>
      <c r="H27" s="99">
        <f t="shared" si="0"/>
        <v>241.66666666666666</v>
      </c>
      <c r="I27" s="99">
        <v>210</v>
      </c>
      <c r="J27" s="144">
        <f t="shared" si="1"/>
        <v>115.07936507936508</v>
      </c>
      <c r="K27" s="8"/>
      <c r="L27" s="8"/>
    </row>
    <row r="28" spans="1:12" s="4" customFormat="1" ht="24.95" customHeight="1" x14ac:dyDescent="0.2">
      <c r="A28" s="33">
        <v>26</v>
      </c>
      <c r="B28" s="143" t="s">
        <v>50</v>
      </c>
      <c r="C28" s="81" t="s">
        <v>2</v>
      </c>
      <c r="D28" s="198">
        <v>39</v>
      </c>
      <c r="E28" s="198">
        <v>36</v>
      </c>
      <c r="F28" s="198">
        <v>55</v>
      </c>
      <c r="G28" s="99">
        <f t="shared" si="2"/>
        <v>43.333333333333336</v>
      </c>
      <c r="H28" s="99">
        <f t="shared" si="0"/>
        <v>43.333333333333336</v>
      </c>
      <c r="I28" s="99">
        <v>47.5</v>
      </c>
      <c r="J28" s="144">
        <f t="shared" si="1"/>
        <v>91.228070175438603</v>
      </c>
      <c r="K28" s="8"/>
      <c r="L28" s="8"/>
    </row>
    <row r="29" spans="1:12" ht="24.95" customHeight="1" x14ac:dyDescent="0.2">
      <c r="A29" s="33">
        <v>27</v>
      </c>
      <c r="B29" s="143" t="s">
        <v>126</v>
      </c>
      <c r="C29" s="81" t="s">
        <v>2</v>
      </c>
      <c r="D29" s="198">
        <v>46</v>
      </c>
      <c r="E29" s="198">
        <v>40</v>
      </c>
      <c r="F29" s="198">
        <v>40</v>
      </c>
      <c r="G29" s="99">
        <f t="shared" si="2"/>
        <v>42</v>
      </c>
      <c r="H29" s="99">
        <f t="shared" si="0"/>
        <v>42</v>
      </c>
      <c r="I29" s="99">
        <v>34</v>
      </c>
      <c r="J29" s="144">
        <f t="shared" si="1"/>
        <v>123.52941176470588</v>
      </c>
    </row>
    <row r="30" spans="1:12" ht="24.95" customHeight="1" x14ac:dyDescent="0.2">
      <c r="A30" s="33">
        <v>28</v>
      </c>
      <c r="B30" s="143" t="s">
        <v>141</v>
      </c>
      <c r="C30" s="81" t="s">
        <v>89</v>
      </c>
      <c r="D30" s="198">
        <v>118</v>
      </c>
      <c r="E30" s="198">
        <v>111.12</v>
      </c>
      <c r="F30" s="198"/>
      <c r="G30" s="99">
        <f t="shared" ref="G30:G59" si="3">AVERAGEIF(D30:F30,"&gt;0")</f>
        <v>114.56</v>
      </c>
      <c r="H30" s="99">
        <f t="shared" ref="H30:H59" si="4">IFERROR(G30,"")</f>
        <v>114.56</v>
      </c>
      <c r="I30" s="99">
        <v>111.12</v>
      </c>
      <c r="J30" s="144">
        <f t="shared" ref="J30:J59" si="5">H30/I30*100</f>
        <v>103.0957523398128</v>
      </c>
    </row>
    <row r="31" spans="1:12" ht="24.95" customHeight="1" x14ac:dyDescent="0.2">
      <c r="A31" s="33">
        <v>29</v>
      </c>
      <c r="B31" s="143" t="s">
        <v>41</v>
      </c>
      <c r="C31" s="81" t="s">
        <v>2</v>
      </c>
      <c r="D31" s="198">
        <v>220</v>
      </c>
      <c r="E31" s="198">
        <v>318</v>
      </c>
      <c r="F31" s="198"/>
      <c r="G31" s="99">
        <f t="shared" si="3"/>
        <v>269</v>
      </c>
      <c r="H31" s="99">
        <f t="shared" si="4"/>
        <v>269</v>
      </c>
      <c r="I31" s="99">
        <v>272</v>
      </c>
      <c r="J31" s="144">
        <f t="shared" si="5"/>
        <v>98.89705882352942</v>
      </c>
    </row>
    <row r="32" spans="1:12" ht="30.75" customHeight="1" x14ac:dyDescent="0.2">
      <c r="A32" s="33">
        <v>30</v>
      </c>
      <c r="B32" s="143" t="s">
        <v>100</v>
      </c>
      <c r="C32" s="81" t="s">
        <v>2</v>
      </c>
      <c r="D32" s="198"/>
      <c r="E32" s="198"/>
      <c r="F32" s="198"/>
      <c r="G32" s="99" t="e">
        <f t="shared" si="3"/>
        <v>#DIV/0!</v>
      </c>
      <c r="H32" s="99" t="str">
        <f t="shared" si="4"/>
        <v/>
      </c>
      <c r="I32" s="99" t="s">
        <v>203</v>
      </c>
      <c r="J32" s="144" t="e">
        <f t="shared" si="5"/>
        <v>#VALUE!</v>
      </c>
    </row>
    <row r="33" spans="1:12" ht="24.95" customHeight="1" x14ac:dyDescent="0.2">
      <c r="A33" s="33">
        <v>31</v>
      </c>
      <c r="B33" s="143" t="s">
        <v>77</v>
      </c>
      <c r="C33" s="81" t="s">
        <v>2</v>
      </c>
      <c r="D33" s="198">
        <v>545</v>
      </c>
      <c r="E33" s="198">
        <v>603</v>
      </c>
      <c r="F33" s="198"/>
      <c r="G33" s="99">
        <f t="shared" si="3"/>
        <v>574</v>
      </c>
      <c r="H33" s="99">
        <f t="shared" si="4"/>
        <v>574</v>
      </c>
      <c r="I33" s="99">
        <v>593.5</v>
      </c>
      <c r="J33" s="144">
        <f t="shared" si="5"/>
        <v>96.714406065711884</v>
      </c>
    </row>
    <row r="34" spans="1:12" ht="24.95" customHeight="1" x14ac:dyDescent="0.2">
      <c r="A34" s="33">
        <v>32</v>
      </c>
      <c r="B34" s="143" t="s">
        <v>101</v>
      </c>
      <c r="C34" s="81" t="s">
        <v>2</v>
      </c>
      <c r="D34" s="198">
        <v>430</v>
      </c>
      <c r="E34" s="81">
        <v>459</v>
      </c>
      <c r="F34" s="198">
        <v>429</v>
      </c>
      <c r="G34" s="99">
        <f t="shared" si="3"/>
        <v>439.33333333333331</v>
      </c>
      <c r="H34" s="99">
        <f t="shared" si="4"/>
        <v>439.33333333333331</v>
      </c>
      <c r="I34" s="99" t="s">
        <v>203</v>
      </c>
      <c r="J34" s="144" t="e">
        <f t="shared" si="5"/>
        <v>#VALUE!</v>
      </c>
    </row>
    <row r="35" spans="1:12" ht="24.95" customHeight="1" x14ac:dyDescent="0.2">
      <c r="A35" s="33">
        <v>33</v>
      </c>
      <c r="B35" s="143" t="s">
        <v>49</v>
      </c>
      <c r="C35" s="81" t="s">
        <v>2</v>
      </c>
      <c r="D35" s="198">
        <v>500</v>
      </c>
      <c r="E35" s="198">
        <v>525</v>
      </c>
      <c r="F35" s="198">
        <v>525</v>
      </c>
      <c r="G35" s="99">
        <f t="shared" si="3"/>
        <v>516.66666666666663</v>
      </c>
      <c r="H35" s="99">
        <f t="shared" si="4"/>
        <v>516.66666666666663</v>
      </c>
      <c r="I35" s="99">
        <v>508</v>
      </c>
      <c r="J35" s="144">
        <f t="shared" si="5"/>
        <v>101.70603674540682</v>
      </c>
    </row>
    <row r="36" spans="1:12" ht="24.95" customHeight="1" x14ac:dyDescent="0.2">
      <c r="A36" s="33">
        <v>34</v>
      </c>
      <c r="B36" s="143" t="s">
        <v>30</v>
      </c>
      <c r="C36" s="81" t="s">
        <v>2</v>
      </c>
      <c r="D36" s="198"/>
      <c r="E36" s="198">
        <v>405</v>
      </c>
      <c r="F36" s="198"/>
      <c r="G36" s="99">
        <f t="shared" si="3"/>
        <v>405</v>
      </c>
      <c r="H36" s="99">
        <f t="shared" si="4"/>
        <v>405</v>
      </c>
      <c r="I36" s="99">
        <v>437.5</v>
      </c>
      <c r="J36" s="144">
        <f t="shared" si="5"/>
        <v>92.571428571428569</v>
      </c>
    </row>
    <row r="37" spans="1:12" ht="24.95" customHeight="1" x14ac:dyDescent="0.2">
      <c r="A37" s="33">
        <v>35</v>
      </c>
      <c r="B37" s="143" t="s">
        <v>127</v>
      </c>
      <c r="C37" s="81" t="s">
        <v>2</v>
      </c>
      <c r="D37" s="198">
        <v>41</v>
      </c>
      <c r="E37" s="198">
        <v>42</v>
      </c>
      <c r="F37" s="198">
        <v>65</v>
      </c>
      <c r="G37" s="99">
        <f t="shared" si="3"/>
        <v>49.333333333333336</v>
      </c>
      <c r="H37" s="99">
        <f t="shared" si="4"/>
        <v>49.333333333333336</v>
      </c>
      <c r="I37" s="99">
        <v>47.5</v>
      </c>
      <c r="J37" s="144">
        <f t="shared" si="5"/>
        <v>103.85964912280703</v>
      </c>
    </row>
    <row r="38" spans="1:12" ht="24.95" customHeight="1" x14ac:dyDescent="0.2">
      <c r="A38" s="33">
        <v>36</v>
      </c>
      <c r="B38" s="143" t="s">
        <v>28</v>
      </c>
      <c r="C38" s="81" t="s">
        <v>2</v>
      </c>
      <c r="D38" s="198">
        <v>55</v>
      </c>
      <c r="E38" s="198">
        <v>56.5</v>
      </c>
      <c r="F38" s="198"/>
      <c r="G38" s="99">
        <f t="shared" si="3"/>
        <v>55.75</v>
      </c>
      <c r="H38" s="99">
        <f t="shared" si="4"/>
        <v>55.75</v>
      </c>
      <c r="I38" s="99">
        <v>49.5</v>
      </c>
      <c r="J38" s="144">
        <f t="shared" si="5"/>
        <v>112.62626262626263</v>
      </c>
    </row>
    <row r="39" spans="1:12" ht="24.95" customHeight="1" x14ac:dyDescent="0.2">
      <c r="A39" s="33">
        <v>37</v>
      </c>
      <c r="B39" s="143" t="s">
        <v>21</v>
      </c>
      <c r="C39" s="81" t="s">
        <v>2</v>
      </c>
      <c r="D39" s="198">
        <v>97</v>
      </c>
      <c r="E39" s="198">
        <v>76.5</v>
      </c>
      <c r="F39" s="198">
        <v>70</v>
      </c>
      <c r="G39" s="99">
        <f t="shared" si="3"/>
        <v>81.166666666666671</v>
      </c>
      <c r="H39" s="99">
        <f t="shared" si="4"/>
        <v>81.166666666666671</v>
      </c>
      <c r="I39" s="99">
        <v>85.75</v>
      </c>
      <c r="J39" s="144">
        <f t="shared" si="5"/>
        <v>94.655004859086503</v>
      </c>
    </row>
    <row r="40" spans="1:12" ht="24.95" customHeight="1" x14ac:dyDescent="0.2">
      <c r="A40" s="33">
        <v>38</v>
      </c>
      <c r="B40" s="143" t="s">
        <v>137</v>
      </c>
      <c r="C40" s="81" t="s">
        <v>2</v>
      </c>
      <c r="D40" s="198"/>
      <c r="E40" s="198"/>
      <c r="F40" s="198"/>
      <c r="G40" s="99" t="e">
        <f t="shared" si="3"/>
        <v>#DIV/0!</v>
      </c>
      <c r="H40" s="99" t="str">
        <f t="shared" si="4"/>
        <v/>
      </c>
      <c r="I40" s="99" t="s">
        <v>203</v>
      </c>
      <c r="J40" s="144" t="e">
        <f t="shared" si="5"/>
        <v>#VALUE!</v>
      </c>
    </row>
    <row r="41" spans="1:12" ht="24.95" customHeight="1" x14ac:dyDescent="0.2">
      <c r="A41" s="33">
        <v>39</v>
      </c>
      <c r="B41" s="143" t="s">
        <v>22</v>
      </c>
      <c r="C41" s="81" t="s">
        <v>2</v>
      </c>
      <c r="D41" s="198"/>
      <c r="E41" s="198">
        <v>61</v>
      </c>
      <c r="F41" s="198"/>
      <c r="G41" s="99">
        <f t="shared" si="3"/>
        <v>61</v>
      </c>
      <c r="H41" s="99">
        <f t="shared" si="4"/>
        <v>61</v>
      </c>
      <c r="I41" s="99">
        <v>61.5</v>
      </c>
      <c r="J41" s="144">
        <f t="shared" si="5"/>
        <v>99.1869918699187</v>
      </c>
      <c r="K41" s="1"/>
      <c r="L41" s="1"/>
    </row>
    <row r="42" spans="1:12" ht="24.95" customHeight="1" x14ac:dyDescent="0.2">
      <c r="A42" s="33">
        <v>40</v>
      </c>
      <c r="B42" s="143" t="s">
        <v>23</v>
      </c>
      <c r="C42" s="81" t="s">
        <v>2</v>
      </c>
      <c r="D42" s="198">
        <v>50</v>
      </c>
      <c r="E42" s="198">
        <v>40</v>
      </c>
      <c r="F42" s="198">
        <v>52</v>
      </c>
      <c r="G42" s="99">
        <f t="shared" si="3"/>
        <v>47.333333333333336</v>
      </c>
      <c r="H42" s="99">
        <f t="shared" si="4"/>
        <v>47.333333333333336</v>
      </c>
      <c r="I42" s="99">
        <v>49.583333333333336</v>
      </c>
      <c r="J42" s="144">
        <f t="shared" si="5"/>
        <v>95.462184873949582</v>
      </c>
    </row>
    <row r="43" spans="1:12" ht="24.95" customHeight="1" x14ac:dyDescent="0.2">
      <c r="A43" s="33">
        <v>41</v>
      </c>
      <c r="B43" s="143" t="s">
        <v>27</v>
      </c>
      <c r="C43" s="81" t="s">
        <v>2</v>
      </c>
      <c r="D43" s="198">
        <v>37</v>
      </c>
      <c r="E43" s="198">
        <v>40</v>
      </c>
      <c r="F43" s="198">
        <v>50</v>
      </c>
      <c r="G43" s="99">
        <f t="shared" si="3"/>
        <v>42.333333333333336</v>
      </c>
      <c r="H43" s="99">
        <f t="shared" si="4"/>
        <v>42.333333333333336</v>
      </c>
      <c r="I43" s="99">
        <v>43.613333333333337</v>
      </c>
      <c r="J43" s="144">
        <f t="shared" si="5"/>
        <v>97.065117701008859</v>
      </c>
    </row>
    <row r="44" spans="1:12" ht="24.95" customHeight="1" x14ac:dyDescent="0.2">
      <c r="A44" s="33">
        <v>42</v>
      </c>
      <c r="B44" s="143" t="s">
        <v>26</v>
      </c>
      <c r="C44" s="81" t="s">
        <v>2</v>
      </c>
      <c r="D44" s="198">
        <v>85</v>
      </c>
      <c r="E44" s="198">
        <v>50</v>
      </c>
      <c r="F44" s="198">
        <v>75</v>
      </c>
      <c r="G44" s="99">
        <f t="shared" si="3"/>
        <v>70</v>
      </c>
      <c r="H44" s="99">
        <f t="shared" si="4"/>
        <v>70</v>
      </c>
      <c r="I44" s="99">
        <v>74</v>
      </c>
      <c r="J44" s="144">
        <f t="shared" si="5"/>
        <v>94.594594594594597</v>
      </c>
    </row>
    <row r="45" spans="1:12" ht="24.95" customHeight="1" x14ac:dyDescent="0.2">
      <c r="A45" s="33">
        <v>43</v>
      </c>
      <c r="B45" s="143" t="s">
        <v>24</v>
      </c>
      <c r="C45" s="81" t="s">
        <v>2</v>
      </c>
      <c r="D45" s="198">
        <v>144.34</v>
      </c>
      <c r="E45" s="198">
        <v>150.84</v>
      </c>
      <c r="F45" s="198"/>
      <c r="G45" s="99">
        <f t="shared" si="3"/>
        <v>147.59</v>
      </c>
      <c r="H45" s="99">
        <f t="shared" si="4"/>
        <v>147.59</v>
      </c>
      <c r="I45" s="99">
        <v>137.33333333333334</v>
      </c>
      <c r="J45" s="144">
        <f t="shared" si="5"/>
        <v>107.46844660194175</v>
      </c>
    </row>
    <row r="46" spans="1:12" ht="24.95" customHeight="1" x14ac:dyDescent="0.2">
      <c r="A46" s="33">
        <v>44</v>
      </c>
      <c r="B46" s="143" t="s">
        <v>29</v>
      </c>
      <c r="C46" s="81" t="s">
        <v>2</v>
      </c>
      <c r="D46" s="198"/>
      <c r="E46" s="198">
        <v>250</v>
      </c>
      <c r="F46" s="198"/>
      <c r="G46" s="99">
        <f t="shared" si="3"/>
        <v>250</v>
      </c>
      <c r="H46" s="99">
        <f t="shared" si="4"/>
        <v>250</v>
      </c>
      <c r="I46" s="99">
        <v>225</v>
      </c>
      <c r="J46" s="144">
        <f t="shared" si="5"/>
        <v>111.11111111111111</v>
      </c>
    </row>
    <row r="47" spans="1:12" ht="24.95" customHeight="1" x14ac:dyDescent="0.2">
      <c r="A47" s="33">
        <v>45</v>
      </c>
      <c r="B47" s="143" t="s">
        <v>25</v>
      </c>
      <c r="C47" s="81" t="s">
        <v>2</v>
      </c>
      <c r="D47" s="198">
        <v>34</v>
      </c>
      <c r="E47" s="198">
        <v>35</v>
      </c>
      <c r="F47" s="198">
        <v>52</v>
      </c>
      <c r="G47" s="99">
        <f t="shared" si="3"/>
        <v>40.333333333333336</v>
      </c>
      <c r="H47" s="99">
        <f t="shared" si="4"/>
        <v>40.333333333333336</v>
      </c>
      <c r="I47" s="99">
        <v>42.25</v>
      </c>
      <c r="J47" s="144">
        <f t="shared" si="5"/>
        <v>95.463510848126248</v>
      </c>
    </row>
    <row r="48" spans="1:12" ht="24.95" customHeight="1" x14ac:dyDescent="0.2">
      <c r="A48" s="33">
        <v>46</v>
      </c>
      <c r="B48" s="143" t="s">
        <v>73</v>
      </c>
      <c r="C48" s="81" t="s">
        <v>2</v>
      </c>
      <c r="D48" s="198"/>
      <c r="E48" s="198">
        <v>240</v>
      </c>
      <c r="F48" s="198"/>
      <c r="G48" s="99">
        <f t="shared" si="3"/>
        <v>240</v>
      </c>
      <c r="H48" s="99">
        <f t="shared" si="4"/>
        <v>240</v>
      </c>
      <c r="I48" s="99">
        <v>253</v>
      </c>
      <c r="J48" s="144">
        <f t="shared" si="5"/>
        <v>94.861660079051376</v>
      </c>
    </row>
    <row r="49" spans="1:10" ht="24.95" customHeight="1" x14ac:dyDescent="0.2">
      <c r="A49" s="33">
        <v>47</v>
      </c>
      <c r="B49" s="143" t="s">
        <v>37</v>
      </c>
      <c r="C49" s="81" t="s">
        <v>2</v>
      </c>
      <c r="D49" s="198">
        <v>425</v>
      </c>
      <c r="E49" s="198"/>
      <c r="F49" s="198">
        <v>425</v>
      </c>
      <c r="G49" s="99">
        <f t="shared" si="3"/>
        <v>425</v>
      </c>
      <c r="H49" s="99">
        <f t="shared" si="4"/>
        <v>425</v>
      </c>
      <c r="I49" s="99">
        <v>406.66666666666669</v>
      </c>
      <c r="J49" s="144">
        <f t="shared" si="5"/>
        <v>104.50819672131146</v>
      </c>
    </row>
    <row r="50" spans="1:10" ht="24.95" customHeight="1" x14ac:dyDescent="0.2">
      <c r="A50" s="33">
        <v>48</v>
      </c>
      <c r="B50" s="143" t="s">
        <v>153</v>
      </c>
      <c r="C50" s="81" t="s">
        <v>2</v>
      </c>
      <c r="D50" s="198">
        <v>312</v>
      </c>
      <c r="E50" s="198">
        <v>322</v>
      </c>
      <c r="F50" s="198"/>
      <c r="G50" s="99">
        <f t="shared" si="3"/>
        <v>317</v>
      </c>
      <c r="H50" s="99">
        <f t="shared" si="4"/>
        <v>317</v>
      </c>
      <c r="I50" s="99">
        <v>305.25</v>
      </c>
      <c r="J50" s="144">
        <f t="shared" si="5"/>
        <v>103.84930384930384</v>
      </c>
    </row>
    <row r="51" spans="1:10" ht="24.95" customHeight="1" x14ac:dyDescent="0.2">
      <c r="A51" s="33">
        <v>49</v>
      </c>
      <c r="B51" s="143" t="s">
        <v>59</v>
      </c>
      <c r="C51" s="81" t="s">
        <v>2</v>
      </c>
      <c r="D51" s="198"/>
      <c r="E51" s="198">
        <v>2300</v>
      </c>
      <c r="F51" s="198"/>
      <c r="G51" s="99">
        <f t="shared" si="3"/>
        <v>2300</v>
      </c>
      <c r="H51" s="99">
        <f t="shared" si="4"/>
        <v>2300</v>
      </c>
      <c r="I51" s="99">
        <v>2500</v>
      </c>
      <c r="J51" s="144">
        <f t="shared" si="5"/>
        <v>92</v>
      </c>
    </row>
    <row r="52" spans="1:10" ht="24.95" customHeight="1" x14ac:dyDescent="0.2">
      <c r="A52" s="33">
        <v>50</v>
      </c>
      <c r="B52" s="143" t="s">
        <v>102</v>
      </c>
      <c r="C52" s="81" t="s">
        <v>2</v>
      </c>
      <c r="D52" s="198">
        <v>240</v>
      </c>
      <c r="E52" s="198">
        <v>240</v>
      </c>
      <c r="F52" s="198">
        <v>250</v>
      </c>
      <c r="G52" s="99">
        <f t="shared" si="3"/>
        <v>243.33333333333334</v>
      </c>
      <c r="H52" s="99">
        <f t="shared" si="4"/>
        <v>243.33333333333334</v>
      </c>
      <c r="I52" s="99">
        <v>245</v>
      </c>
      <c r="J52" s="144">
        <f t="shared" si="5"/>
        <v>99.319727891156461</v>
      </c>
    </row>
    <row r="53" spans="1:10" ht="24.95" customHeight="1" x14ac:dyDescent="0.2">
      <c r="A53" s="33">
        <v>51</v>
      </c>
      <c r="B53" s="143" t="s">
        <v>103</v>
      </c>
      <c r="C53" s="81" t="s">
        <v>2</v>
      </c>
      <c r="D53" s="198">
        <v>39</v>
      </c>
      <c r="E53" s="198">
        <v>39</v>
      </c>
      <c r="F53" s="198">
        <v>46</v>
      </c>
      <c r="G53" s="99">
        <f t="shared" si="3"/>
        <v>41.333333333333336</v>
      </c>
      <c r="H53" s="99">
        <f t="shared" si="4"/>
        <v>41.333333333333336</v>
      </c>
      <c r="I53" s="99">
        <v>35.5</v>
      </c>
      <c r="J53" s="144">
        <f t="shared" si="5"/>
        <v>116.43192488262912</v>
      </c>
    </row>
    <row r="54" spans="1:10" ht="24.95" customHeight="1" x14ac:dyDescent="0.2">
      <c r="A54" s="33">
        <v>52</v>
      </c>
      <c r="B54" s="143" t="s">
        <v>104</v>
      </c>
      <c r="C54" s="81" t="s">
        <v>2</v>
      </c>
      <c r="D54" s="198">
        <v>60</v>
      </c>
      <c r="E54" s="198">
        <v>62</v>
      </c>
      <c r="F54" s="198">
        <v>76</v>
      </c>
      <c r="G54" s="99">
        <f t="shared" si="3"/>
        <v>66</v>
      </c>
      <c r="H54" s="99">
        <f t="shared" si="4"/>
        <v>66</v>
      </c>
      <c r="I54" s="99">
        <v>69</v>
      </c>
      <c r="J54" s="144">
        <f t="shared" si="5"/>
        <v>95.652173913043484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98"/>
      <c r="E55" s="198"/>
      <c r="F55" s="198">
        <v>270</v>
      </c>
      <c r="G55" s="99">
        <f t="shared" si="3"/>
        <v>270</v>
      </c>
      <c r="H55" s="99">
        <f t="shared" si="4"/>
        <v>270</v>
      </c>
      <c r="I55" s="99">
        <v>251.33333333333334</v>
      </c>
      <c r="J55" s="144">
        <f t="shared" si="5"/>
        <v>107.42705570291777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98">
        <v>370</v>
      </c>
      <c r="E56" s="198"/>
      <c r="F56" s="198">
        <v>270</v>
      </c>
      <c r="G56" s="99">
        <f t="shared" si="3"/>
        <v>320</v>
      </c>
      <c r="H56" s="99">
        <f t="shared" si="4"/>
        <v>320</v>
      </c>
      <c r="I56" s="99">
        <v>316.66666666666669</v>
      </c>
      <c r="J56" s="144">
        <f t="shared" si="5"/>
        <v>101.05263157894737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99">
        <v>149.5</v>
      </c>
      <c r="E57" s="199">
        <v>160.25</v>
      </c>
      <c r="F57" s="198">
        <v>155</v>
      </c>
      <c r="G57" s="99">
        <f t="shared" si="3"/>
        <v>154.91666666666666</v>
      </c>
      <c r="H57" s="99">
        <f t="shared" si="4"/>
        <v>154.91666666666666</v>
      </c>
      <c r="I57" s="99">
        <v>158.08499999999998</v>
      </c>
      <c r="J57" s="144">
        <f t="shared" si="5"/>
        <v>97.995803945135009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198"/>
      <c r="E58" s="81">
        <v>1000</v>
      </c>
      <c r="F58" s="198"/>
      <c r="G58" s="91">
        <f t="shared" si="3"/>
        <v>1000</v>
      </c>
      <c r="H58" s="91">
        <f t="shared" si="4"/>
        <v>1000</v>
      </c>
      <c r="I58" s="91">
        <v>1020</v>
      </c>
      <c r="J58" s="144">
        <f t="shared" si="5"/>
        <v>98.039215686274503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198">
        <v>977</v>
      </c>
      <c r="E59" s="198"/>
      <c r="F59" s="198"/>
      <c r="G59" s="91">
        <f t="shared" si="3"/>
        <v>977</v>
      </c>
      <c r="H59" s="91">
        <f t="shared" si="4"/>
        <v>977</v>
      </c>
      <c r="I59" s="91" t="s">
        <v>203</v>
      </c>
      <c r="J59" s="144" t="e">
        <f t="shared" si="5"/>
        <v>#VALUE!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98">
        <v>210</v>
      </c>
      <c r="E60" s="198"/>
      <c r="F60" s="198"/>
      <c r="G60" s="99">
        <f t="shared" ref="G60:G86" si="6">AVERAGEIF(D60:F60,"&gt;0")</f>
        <v>210</v>
      </c>
      <c r="H60" s="99">
        <f t="shared" ref="H60:H86" si="7">IFERROR(G60,"")</f>
        <v>210</v>
      </c>
      <c r="I60" s="99">
        <v>197</v>
      </c>
      <c r="J60" s="144">
        <f t="shared" ref="J60:J86" si="8">H60/I60*100</f>
        <v>106.59898477157361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98"/>
      <c r="E61" s="198"/>
      <c r="F61" s="198"/>
      <c r="G61" s="99" t="e">
        <f t="shared" si="6"/>
        <v>#DIV/0!</v>
      </c>
      <c r="H61" s="99" t="str">
        <f t="shared" si="7"/>
        <v/>
      </c>
      <c r="I61" s="99">
        <v>96</v>
      </c>
      <c r="J61" s="144" t="e">
        <f t="shared" si="8"/>
        <v>#VALUE!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98"/>
      <c r="E62" s="198"/>
      <c r="F62" s="198">
        <v>278</v>
      </c>
      <c r="G62" s="99">
        <f t="shared" si="6"/>
        <v>278</v>
      </c>
      <c r="H62" s="99">
        <f t="shared" si="7"/>
        <v>278</v>
      </c>
      <c r="I62" s="99">
        <v>305.60000000000002</v>
      </c>
      <c r="J62" s="144">
        <f t="shared" si="8"/>
        <v>90.968586387434542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98">
        <v>330</v>
      </c>
      <c r="E63" s="198">
        <v>345</v>
      </c>
      <c r="F63" s="198"/>
      <c r="G63" s="99">
        <f t="shared" si="6"/>
        <v>337.5</v>
      </c>
      <c r="H63" s="99">
        <f t="shared" si="7"/>
        <v>337.5</v>
      </c>
      <c r="I63" s="99">
        <v>323.5</v>
      </c>
      <c r="J63" s="144">
        <f t="shared" si="8"/>
        <v>104.32766615146831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99"/>
      <c r="E64" s="199">
        <v>420</v>
      </c>
      <c r="F64" s="198"/>
      <c r="G64" s="99">
        <f t="shared" si="6"/>
        <v>420</v>
      </c>
      <c r="H64" s="99">
        <f t="shared" si="7"/>
        <v>420</v>
      </c>
      <c r="I64" s="99" t="s">
        <v>203</v>
      </c>
      <c r="J64" s="144" t="e">
        <f t="shared" si="8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98"/>
      <c r="E65" s="198">
        <v>57</v>
      </c>
      <c r="F65" s="198"/>
      <c r="G65" s="99">
        <f t="shared" si="6"/>
        <v>57</v>
      </c>
      <c r="H65" s="99">
        <f t="shared" si="7"/>
        <v>57</v>
      </c>
      <c r="I65" s="99">
        <v>53.75</v>
      </c>
      <c r="J65" s="144">
        <f t="shared" si="8"/>
        <v>106.04651162790697</v>
      </c>
    </row>
    <row r="66" spans="1:10" ht="24.95" customHeight="1" x14ac:dyDescent="0.2">
      <c r="A66" s="33">
        <v>64</v>
      </c>
      <c r="B66" s="143" t="s">
        <v>154</v>
      </c>
      <c r="C66" s="81" t="s">
        <v>2</v>
      </c>
      <c r="D66" s="198"/>
      <c r="E66" s="198">
        <v>395</v>
      </c>
      <c r="F66" s="198">
        <v>400</v>
      </c>
      <c r="G66" s="99">
        <f t="shared" si="6"/>
        <v>397.5</v>
      </c>
      <c r="H66" s="99">
        <f t="shared" si="7"/>
        <v>397.5</v>
      </c>
      <c r="I66" s="99">
        <v>376</v>
      </c>
      <c r="J66" s="144">
        <f t="shared" si="8"/>
        <v>105.71808510638299</v>
      </c>
    </row>
    <row r="67" spans="1:10" ht="24.95" customHeight="1" x14ac:dyDescent="0.2">
      <c r="A67" s="33">
        <v>65</v>
      </c>
      <c r="B67" s="143" t="s">
        <v>20</v>
      </c>
      <c r="C67" s="81" t="s">
        <v>2</v>
      </c>
      <c r="D67" s="198">
        <v>50</v>
      </c>
      <c r="E67" s="198">
        <v>54</v>
      </c>
      <c r="F67" s="198">
        <v>58</v>
      </c>
      <c r="G67" s="99">
        <f t="shared" si="6"/>
        <v>54</v>
      </c>
      <c r="H67" s="99">
        <f t="shared" si="7"/>
        <v>54</v>
      </c>
      <c r="I67" s="99">
        <v>50.300000000000004</v>
      </c>
      <c r="J67" s="144">
        <f t="shared" si="8"/>
        <v>107.35586481113319</v>
      </c>
    </row>
    <row r="68" spans="1:10" ht="24.95" customHeight="1" x14ac:dyDescent="0.2">
      <c r="A68" s="33">
        <v>66</v>
      </c>
      <c r="B68" s="143" t="s">
        <v>13</v>
      </c>
      <c r="C68" s="81" t="s">
        <v>2</v>
      </c>
      <c r="D68" s="198"/>
      <c r="E68" s="198">
        <v>780</v>
      </c>
      <c r="F68" s="198"/>
      <c r="G68" s="99">
        <f t="shared" si="6"/>
        <v>780</v>
      </c>
      <c r="H68" s="99">
        <f t="shared" si="7"/>
        <v>780</v>
      </c>
      <c r="I68" s="99">
        <v>718</v>
      </c>
      <c r="J68" s="144">
        <f t="shared" si="8"/>
        <v>108.63509749303621</v>
      </c>
    </row>
    <row r="69" spans="1:10" ht="24.95" customHeight="1" x14ac:dyDescent="0.2">
      <c r="A69" s="33">
        <v>67</v>
      </c>
      <c r="B69" s="143" t="s">
        <v>155</v>
      </c>
      <c r="C69" s="81" t="s">
        <v>2</v>
      </c>
      <c r="D69" s="198">
        <v>528</v>
      </c>
      <c r="E69" s="198"/>
      <c r="F69" s="198">
        <v>565</v>
      </c>
      <c r="G69" s="99">
        <f t="shared" si="6"/>
        <v>546.5</v>
      </c>
      <c r="H69" s="99">
        <f t="shared" si="7"/>
        <v>546.5</v>
      </c>
      <c r="I69" s="99">
        <v>527.5</v>
      </c>
      <c r="J69" s="144">
        <f t="shared" si="8"/>
        <v>103.60189573459715</v>
      </c>
    </row>
    <row r="70" spans="1:10" ht="24.95" customHeight="1" x14ac:dyDescent="0.2">
      <c r="A70" s="33">
        <v>68</v>
      </c>
      <c r="B70" s="143" t="s">
        <v>156</v>
      </c>
      <c r="C70" s="81" t="s">
        <v>2</v>
      </c>
      <c r="D70" s="198"/>
      <c r="E70" s="198"/>
      <c r="F70" s="198"/>
      <c r="G70" s="99" t="e">
        <f t="shared" si="6"/>
        <v>#DIV/0!</v>
      </c>
      <c r="H70" s="99" t="str">
        <f t="shared" si="7"/>
        <v/>
      </c>
      <c r="I70" s="99" t="s">
        <v>203</v>
      </c>
      <c r="J70" s="144" t="e">
        <f t="shared" si="8"/>
        <v>#VALUE!</v>
      </c>
    </row>
    <row r="71" spans="1:10" ht="24.95" customHeight="1" x14ac:dyDescent="0.2">
      <c r="A71" s="33">
        <v>69</v>
      </c>
      <c r="B71" s="143" t="s">
        <v>157</v>
      </c>
      <c r="C71" s="81" t="s">
        <v>2</v>
      </c>
      <c r="D71" s="198"/>
      <c r="E71" s="198">
        <v>155.56</v>
      </c>
      <c r="F71" s="198"/>
      <c r="G71" s="99">
        <f t="shared" si="6"/>
        <v>155.56</v>
      </c>
      <c r="H71" s="99">
        <f t="shared" si="7"/>
        <v>155.56</v>
      </c>
      <c r="I71" s="99">
        <v>155.6</v>
      </c>
      <c r="J71" s="144">
        <f t="shared" si="8"/>
        <v>99.974293059125969</v>
      </c>
    </row>
    <row r="72" spans="1:10" ht="24.95" customHeight="1" x14ac:dyDescent="0.2">
      <c r="A72" s="33">
        <v>70</v>
      </c>
      <c r="B72" s="143" t="s">
        <v>139</v>
      </c>
      <c r="C72" s="81" t="s">
        <v>2</v>
      </c>
      <c r="D72" s="198"/>
      <c r="E72" s="198">
        <v>155.56</v>
      </c>
      <c r="F72" s="198"/>
      <c r="G72" s="99">
        <f t="shared" si="6"/>
        <v>155.56</v>
      </c>
      <c r="H72" s="99">
        <f t="shared" si="7"/>
        <v>155.56</v>
      </c>
      <c r="I72" s="99">
        <v>155.6</v>
      </c>
      <c r="J72" s="144">
        <f t="shared" si="8"/>
        <v>99.974293059125969</v>
      </c>
    </row>
    <row r="73" spans="1:10" ht="24.95" customHeight="1" x14ac:dyDescent="0.2">
      <c r="A73" s="33">
        <v>71</v>
      </c>
      <c r="B73" s="143" t="s">
        <v>75</v>
      </c>
      <c r="C73" s="81" t="s">
        <v>2</v>
      </c>
      <c r="D73" s="198"/>
      <c r="E73" s="198"/>
      <c r="F73" s="198"/>
      <c r="G73" s="99" t="e">
        <f t="shared" si="6"/>
        <v>#DIV/0!</v>
      </c>
      <c r="H73" s="99" t="str">
        <f t="shared" si="7"/>
        <v/>
      </c>
      <c r="I73" s="99">
        <v>1050</v>
      </c>
      <c r="J73" s="144" t="e">
        <f t="shared" si="8"/>
        <v>#VALUE!</v>
      </c>
    </row>
    <row r="74" spans="1:10" ht="24.95" customHeight="1" x14ac:dyDescent="0.2">
      <c r="A74" s="33">
        <v>72</v>
      </c>
      <c r="B74" s="143" t="s">
        <v>108</v>
      </c>
      <c r="C74" s="81" t="s">
        <v>2</v>
      </c>
      <c r="D74" s="198"/>
      <c r="E74" s="198">
        <v>250</v>
      </c>
      <c r="F74" s="198">
        <v>360</v>
      </c>
      <c r="G74" s="99">
        <f t="shared" si="6"/>
        <v>305</v>
      </c>
      <c r="H74" s="99">
        <f t="shared" si="7"/>
        <v>305</v>
      </c>
      <c r="I74" s="99" t="s">
        <v>203</v>
      </c>
      <c r="J74" s="144" t="e">
        <f t="shared" si="8"/>
        <v>#VALUE!</v>
      </c>
    </row>
    <row r="75" spans="1:10" ht="24.95" customHeight="1" x14ac:dyDescent="0.2">
      <c r="A75" s="33">
        <v>73</v>
      </c>
      <c r="B75" s="143" t="s">
        <v>55</v>
      </c>
      <c r="C75" s="81" t="s">
        <v>2</v>
      </c>
      <c r="D75" s="198"/>
      <c r="E75" s="198">
        <v>220</v>
      </c>
      <c r="F75" s="198">
        <v>190</v>
      </c>
      <c r="G75" s="99">
        <f t="shared" si="6"/>
        <v>205</v>
      </c>
      <c r="H75" s="99">
        <f t="shared" si="7"/>
        <v>205</v>
      </c>
      <c r="I75" s="99">
        <v>210.5</v>
      </c>
      <c r="J75" s="144">
        <f t="shared" si="8"/>
        <v>97.387173396674584</v>
      </c>
    </row>
    <row r="76" spans="1:10" ht="24.95" customHeight="1" x14ac:dyDescent="0.2">
      <c r="A76" s="33">
        <v>74</v>
      </c>
      <c r="B76" s="143" t="s">
        <v>52</v>
      </c>
      <c r="C76" s="81" t="s">
        <v>2</v>
      </c>
      <c r="D76" s="198">
        <v>165</v>
      </c>
      <c r="E76" s="198">
        <v>190</v>
      </c>
      <c r="F76" s="198">
        <v>195</v>
      </c>
      <c r="G76" s="99">
        <f t="shared" si="6"/>
        <v>183.33333333333334</v>
      </c>
      <c r="H76" s="99">
        <f t="shared" si="7"/>
        <v>183.33333333333334</v>
      </c>
      <c r="I76" s="99">
        <v>220</v>
      </c>
      <c r="J76" s="144">
        <f t="shared" si="8"/>
        <v>83.333333333333343</v>
      </c>
    </row>
    <row r="77" spans="1:10" ht="24.95" customHeight="1" x14ac:dyDescent="0.2">
      <c r="A77" s="33">
        <v>75</v>
      </c>
      <c r="B77" s="143" t="s">
        <v>109</v>
      </c>
      <c r="C77" s="81" t="s">
        <v>2</v>
      </c>
      <c r="D77" s="198"/>
      <c r="E77" s="198"/>
      <c r="F77" s="198">
        <v>244</v>
      </c>
      <c r="G77" s="99">
        <f t="shared" si="6"/>
        <v>244</v>
      </c>
      <c r="H77" s="99">
        <f t="shared" si="7"/>
        <v>244</v>
      </c>
      <c r="I77" s="99">
        <v>256.5</v>
      </c>
      <c r="J77" s="144">
        <f t="shared" si="8"/>
        <v>95.126705653021432</v>
      </c>
    </row>
    <row r="78" spans="1:10" ht="24.95" customHeight="1" x14ac:dyDescent="0.2">
      <c r="A78" s="33">
        <v>76</v>
      </c>
      <c r="B78" s="143" t="s">
        <v>110</v>
      </c>
      <c r="C78" s="81" t="s">
        <v>2</v>
      </c>
      <c r="D78" s="198"/>
      <c r="E78" s="198">
        <v>380</v>
      </c>
      <c r="F78" s="198"/>
      <c r="G78" s="99">
        <f t="shared" si="6"/>
        <v>380</v>
      </c>
      <c r="H78" s="99">
        <f t="shared" si="7"/>
        <v>380</v>
      </c>
      <c r="I78" s="99">
        <v>525</v>
      </c>
      <c r="J78" s="144">
        <f t="shared" si="8"/>
        <v>72.38095238095238</v>
      </c>
    </row>
    <row r="79" spans="1:10" ht="24.95" customHeight="1" x14ac:dyDescent="0.2">
      <c r="A79" s="33">
        <v>77</v>
      </c>
      <c r="B79" s="143" t="s">
        <v>14</v>
      </c>
      <c r="C79" s="81" t="s">
        <v>2</v>
      </c>
      <c r="D79" s="198">
        <v>378</v>
      </c>
      <c r="E79" s="198">
        <v>360</v>
      </c>
      <c r="F79" s="198"/>
      <c r="G79" s="99">
        <f t="shared" si="6"/>
        <v>369</v>
      </c>
      <c r="H79" s="99">
        <f t="shared" si="7"/>
        <v>369</v>
      </c>
      <c r="I79" s="99">
        <v>355</v>
      </c>
      <c r="J79" s="144">
        <f t="shared" si="8"/>
        <v>103.94366197183098</v>
      </c>
    </row>
    <row r="80" spans="1:10" ht="24.95" customHeight="1" x14ac:dyDescent="0.2">
      <c r="A80" s="33">
        <v>78</v>
      </c>
      <c r="B80" s="143" t="s">
        <v>158</v>
      </c>
      <c r="C80" s="81" t="s">
        <v>2</v>
      </c>
      <c r="D80" s="198"/>
      <c r="E80" s="198">
        <v>265</v>
      </c>
      <c r="F80" s="198"/>
      <c r="G80" s="99">
        <f t="shared" si="6"/>
        <v>265</v>
      </c>
      <c r="H80" s="99">
        <f t="shared" si="7"/>
        <v>265</v>
      </c>
      <c r="I80" s="99">
        <v>245</v>
      </c>
      <c r="J80" s="144">
        <f t="shared" si="8"/>
        <v>108.16326530612245</v>
      </c>
    </row>
    <row r="81" spans="1:10" ht="24.95" customHeight="1" x14ac:dyDescent="0.2">
      <c r="A81" s="33">
        <v>79</v>
      </c>
      <c r="B81" s="143" t="s">
        <v>42</v>
      </c>
      <c r="C81" s="81" t="s">
        <v>2</v>
      </c>
      <c r="D81" s="198">
        <v>320</v>
      </c>
      <c r="E81" s="198">
        <v>280</v>
      </c>
      <c r="F81" s="198">
        <v>220</v>
      </c>
      <c r="G81" s="99">
        <f t="shared" si="6"/>
        <v>273.33333333333331</v>
      </c>
      <c r="H81" s="99">
        <f t="shared" si="7"/>
        <v>273.33333333333331</v>
      </c>
      <c r="I81" s="99" t="s">
        <v>203</v>
      </c>
      <c r="J81" s="144" t="e">
        <f t="shared" si="8"/>
        <v>#VALUE!</v>
      </c>
    </row>
    <row r="82" spans="1:10" ht="24.95" customHeight="1" x14ac:dyDescent="0.2">
      <c r="A82" s="33">
        <v>80</v>
      </c>
      <c r="B82" s="143" t="s">
        <v>44</v>
      </c>
      <c r="C82" s="81" t="s">
        <v>2</v>
      </c>
      <c r="D82" s="198"/>
      <c r="E82" s="198">
        <v>320</v>
      </c>
      <c r="F82" s="198">
        <v>265</v>
      </c>
      <c r="G82" s="99">
        <f t="shared" si="6"/>
        <v>292.5</v>
      </c>
      <c r="H82" s="99">
        <f t="shared" si="7"/>
        <v>292.5</v>
      </c>
      <c r="I82" s="99">
        <v>295</v>
      </c>
      <c r="J82" s="144">
        <f>H82/I82*100</f>
        <v>99.152542372881356</v>
      </c>
    </row>
    <row r="83" spans="1:10" ht="24.95" customHeight="1" x14ac:dyDescent="0.2">
      <c r="A83" s="33">
        <v>81</v>
      </c>
      <c r="B83" s="143" t="s">
        <v>33</v>
      </c>
      <c r="C83" s="81" t="s">
        <v>2</v>
      </c>
      <c r="D83" s="198"/>
      <c r="E83" s="198">
        <v>173</v>
      </c>
      <c r="F83" s="198">
        <v>188</v>
      </c>
      <c r="G83" s="99">
        <f t="shared" si="6"/>
        <v>180.5</v>
      </c>
      <c r="H83" s="99">
        <f t="shared" si="7"/>
        <v>180.5</v>
      </c>
      <c r="I83" s="99">
        <v>192</v>
      </c>
      <c r="J83" s="144">
        <f t="shared" si="8"/>
        <v>94.010416666666657</v>
      </c>
    </row>
    <row r="84" spans="1:10" ht="24.95" customHeight="1" x14ac:dyDescent="0.2">
      <c r="A84" s="33">
        <v>82</v>
      </c>
      <c r="B84" s="143" t="s">
        <v>46</v>
      </c>
      <c r="C84" s="81" t="s">
        <v>2</v>
      </c>
      <c r="D84" s="198">
        <v>251</v>
      </c>
      <c r="E84" s="198">
        <v>282.5</v>
      </c>
      <c r="F84" s="198"/>
      <c r="G84" s="99">
        <f t="shared" si="6"/>
        <v>266.75</v>
      </c>
      <c r="H84" s="99">
        <f t="shared" si="7"/>
        <v>266.75</v>
      </c>
      <c r="I84" s="99" t="s">
        <v>203</v>
      </c>
      <c r="J84" s="144" t="e">
        <f t="shared" si="8"/>
        <v>#VALUE!</v>
      </c>
    </row>
    <row r="85" spans="1:10" ht="24.95" customHeight="1" x14ac:dyDescent="0.2">
      <c r="A85" s="33">
        <v>83</v>
      </c>
      <c r="B85" s="143" t="s">
        <v>159</v>
      </c>
      <c r="C85" s="145" t="s">
        <v>2</v>
      </c>
      <c r="D85" s="198"/>
      <c r="E85" s="198"/>
      <c r="F85" s="198"/>
      <c r="G85" s="99" t="e">
        <f t="shared" si="6"/>
        <v>#DIV/0!</v>
      </c>
      <c r="H85" s="99" t="str">
        <f t="shared" si="7"/>
        <v/>
      </c>
      <c r="I85" s="99" t="s">
        <v>203</v>
      </c>
      <c r="J85" s="144" t="e">
        <f t="shared" si="8"/>
        <v>#VALUE!</v>
      </c>
    </row>
    <row r="86" spans="1:10" ht="24.95" customHeight="1" x14ac:dyDescent="0.2">
      <c r="A86" s="33">
        <v>84</v>
      </c>
      <c r="B86" s="143" t="s">
        <v>160</v>
      </c>
      <c r="C86" s="145" t="s">
        <v>2</v>
      </c>
      <c r="D86" s="198"/>
      <c r="E86" s="198"/>
      <c r="F86" s="198"/>
      <c r="G86" s="99" t="e">
        <f t="shared" si="6"/>
        <v>#DIV/0!</v>
      </c>
      <c r="H86" s="99" t="str">
        <f t="shared" si="7"/>
        <v/>
      </c>
      <c r="I86" s="99" t="s">
        <v>203</v>
      </c>
      <c r="J86" s="144" t="e">
        <f t="shared" si="8"/>
        <v>#VALUE!</v>
      </c>
    </row>
    <row r="87" spans="1:10" ht="24.95" customHeight="1" x14ac:dyDescent="0.2">
      <c r="A87" s="33">
        <v>85</v>
      </c>
      <c r="B87" s="143" t="s">
        <v>161</v>
      </c>
      <c r="C87" s="145" t="s">
        <v>2</v>
      </c>
      <c r="D87" s="198"/>
      <c r="E87" s="198"/>
      <c r="F87" s="198"/>
      <c r="G87" s="99" t="e">
        <f t="shared" ref="G87:G115" si="9">AVERAGEIF(D87:F87,"&gt;0")</f>
        <v>#DIV/0!</v>
      </c>
      <c r="H87" s="99" t="str">
        <f t="shared" ref="H87:H115" si="10">IFERROR(G87,"")</f>
        <v/>
      </c>
      <c r="I87" s="99" t="s">
        <v>203</v>
      </c>
      <c r="J87" s="144" t="e">
        <f t="shared" ref="J87:J115" si="11">H87/I87*100</f>
        <v>#VALUE!</v>
      </c>
    </row>
    <row r="88" spans="1:10" ht="24.95" customHeight="1" x14ac:dyDescent="0.2">
      <c r="A88" s="33">
        <v>86</v>
      </c>
      <c r="B88" s="143" t="s">
        <v>162</v>
      </c>
      <c r="C88" s="145" t="s">
        <v>2</v>
      </c>
      <c r="D88" s="198">
        <v>778</v>
      </c>
      <c r="E88" s="198">
        <v>795</v>
      </c>
      <c r="F88" s="198"/>
      <c r="G88" s="99">
        <f t="shared" si="9"/>
        <v>786.5</v>
      </c>
      <c r="H88" s="99">
        <f t="shared" si="10"/>
        <v>786.5</v>
      </c>
      <c r="I88" s="99">
        <v>820</v>
      </c>
      <c r="J88" s="144">
        <f t="shared" si="11"/>
        <v>95.914634146341456</v>
      </c>
    </row>
    <row r="89" spans="1:10" ht="24.95" customHeight="1" x14ac:dyDescent="0.2">
      <c r="A89" s="33">
        <v>87</v>
      </c>
      <c r="B89" s="143" t="s">
        <v>138</v>
      </c>
      <c r="C89" s="81" t="s">
        <v>2</v>
      </c>
      <c r="D89" s="198"/>
      <c r="E89" s="198">
        <v>280</v>
      </c>
      <c r="F89" s="198"/>
      <c r="G89" s="99">
        <f t="shared" si="9"/>
        <v>280</v>
      </c>
      <c r="H89" s="99">
        <f t="shared" si="10"/>
        <v>280</v>
      </c>
      <c r="I89" s="99" t="s">
        <v>203</v>
      </c>
      <c r="J89" s="144" t="e">
        <f t="shared" si="11"/>
        <v>#VALUE!</v>
      </c>
    </row>
    <row r="90" spans="1:10" ht="24.95" customHeight="1" x14ac:dyDescent="0.2">
      <c r="A90" s="33">
        <v>88</v>
      </c>
      <c r="B90" s="143" t="s">
        <v>76</v>
      </c>
      <c r="C90" s="81" t="s">
        <v>2</v>
      </c>
      <c r="D90" s="198"/>
      <c r="E90" s="198">
        <v>565</v>
      </c>
      <c r="F90" s="198"/>
      <c r="G90" s="99">
        <f t="shared" si="9"/>
        <v>565</v>
      </c>
      <c r="H90" s="99">
        <f t="shared" si="10"/>
        <v>565</v>
      </c>
      <c r="I90" s="99">
        <v>557</v>
      </c>
      <c r="J90" s="144">
        <f t="shared" si="11"/>
        <v>101.4362657091562</v>
      </c>
    </row>
    <row r="91" spans="1:10" ht="24.95" customHeight="1" x14ac:dyDescent="0.2">
      <c r="A91" s="33">
        <v>89</v>
      </c>
      <c r="B91" s="143" t="s">
        <v>31</v>
      </c>
      <c r="C91" s="81" t="s">
        <v>2</v>
      </c>
      <c r="D91" s="198">
        <v>103</v>
      </c>
      <c r="E91" s="198">
        <v>104</v>
      </c>
      <c r="F91" s="198">
        <v>115</v>
      </c>
      <c r="G91" s="99">
        <f t="shared" si="9"/>
        <v>107.33333333333333</v>
      </c>
      <c r="H91" s="99">
        <f t="shared" si="10"/>
        <v>107.33333333333333</v>
      </c>
      <c r="I91" s="99">
        <v>104.1</v>
      </c>
      <c r="J91" s="144">
        <f t="shared" si="11"/>
        <v>103.10598783221261</v>
      </c>
    </row>
    <row r="92" spans="1:10" ht="24.95" customHeight="1" x14ac:dyDescent="0.2">
      <c r="A92" s="33">
        <v>90</v>
      </c>
      <c r="B92" s="143" t="s">
        <v>111</v>
      </c>
      <c r="C92" s="81" t="s">
        <v>2</v>
      </c>
      <c r="D92" s="198"/>
      <c r="E92" s="198">
        <v>42</v>
      </c>
      <c r="F92" s="198">
        <v>55</v>
      </c>
      <c r="G92" s="99">
        <f t="shared" si="9"/>
        <v>48.5</v>
      </c>
      <c r="H92" s="99">
        <f t="shared" si="10"/>
        <v>48.5</v>
      </c>
      <c r="I92" s="99" t="s">
        <v>203</v>
      </c>
      <c r="J92" s="144" t="e">
        <f t="shared" si="11"/>
        <v>#VALUE!</v>
      </c>
    </row>
    <row r="93" spans="1:10" ht="24.95" customHeight="1" x14ac:dyDescent="0.2">
      <c r="A93" s="33">
        <v>91</v>
      </c>
      <c r="B93" s="143" t="s">
        <v>163</v>
      </c>
      <c r="C93" s="81" t="s">
        <v>2</v>
      </c>
      <c r="D93" s="198"/>
      <c r="E93" s="198"/>
      <c r="F93" s="198"/>
      <c r="G93" s="99" t="e">
        <f t="shared" si="9"/>
        <v>#DIV/0!</v>
      </c>
      <c r="H93" s="99" t="str">
        <f t="shared" si="10"/>
        <v/>
      </c>
      <c r="I93" s="99" t="s">
        <v>203</v>
      </c>
      <c r="J93" s="144" t="e">
        <f t="shared" si="11"/>
        <v>#VALUE!</v>
      </c>
    </row>
    <row r="94" spans="1:10" ht="24.95" customHeight="1" x14ac:dyDescent="0.2">
      <c r="A94" s="33">
        <v>92</v>
      </c>
      <c r="B94" s="143" t="s">
        <v>112</v>
      </c>
      <c r="C94" s="81" t="s">
        <v>2</v>
      </c>
      <c r="D94" s="198"/>
      <c r="E94" s="198"/>
      <c r="F94" s="198"/>
      <c r="G94" s="99" t="e">
        <f t="shared" si="9"/>
        <v>#DIV/0!</v>
      </c>
      <c r="H94" s="99" t="str">
        <f t="shared" si="10"/>
        <v/>
      </c>
      <c r="I94" s="99" t="s">
        <v>203</v>
      </c>
      <c r="J94" s="144" t="e">
        <f t="shared" si="11"/>
        <v>#VALUE!</v>
      </c>
    </row>
    <row r="95" spans="1:10" ht="24.95" customHeight="1" x14ac:dyDescent="0.2">
      <c r="A95" s="33">
        <v>93</v>
      </c>
      <c r="B95" s="143" t="s">
        <v>18</v>
      </c>
      <c r="C95" s="81" t="s">
        <v>2</v>
      </c>
      <c r="D95" s="198">
        <v>320</v>
      </c>
      <c r="E95" s="198">
        <v>320</v>
      </c>
      <c r="F95" s="198">
        <v>400</v>
      </c>
      <c r="G95" s="99">
        <f t="shared" si="9"/>
        <v>346.66666666666669</v>
      </c>
      <c r="H95" s="99">
        <f t="shared" si="10"/>
        <v>346.66666666666669</v>
      </c>
      <c r="I95" s="99">
        <v>327.40000000000003</v>
      </c>
      <c r="J95" s="144">
        <f t="shared" si="11"/>
        <v>105.88474852372225</v>
      </c>
    </row>
    <row r="96" spans="1:10" ht="24.95" customHeight="1" x14ac:dyDescent="0.2">
      <c r="A96" s="33">
        <v>94</v>
      </c>
      <c r="B96" s="143" t="s">
        <v>113</v>
      </c>
      <c r="C96" s="81" t="s">
        <v>2</v>
      </c>
      <c r="D96" s="198"/>
      <c r="E96" s="198"/>
      <c r="F96" s="198"/>
      <c r="G96" s="99" t="e">
        <f t="shared" si="9"/>
        <v>#DIV/0!</v>
      </c>
      <c r="H96" s="99" t="str">
        <f t="shared" si="10"/>
        <v/>
      </c>
      <c r="I96" s="99" t="s">
        <v>203</v>
      </c>
      <c r="J96" s="144" t="e">
        <f t="shared" si="11"/>
        <v>#VALUE!</v>
      </c>
    </row>
    <row r="97" spans="1:12" ht="21" customHeight="1" x14ac:dyDescent="0.2">
      <c r="A97" s="33">
        <v>95</v>
      </c>
      <c r="B97" s="143" t="s">
        <v>164</v>
      </c>
      <c r="C97" s="81" t="s">
        <v>61</v>
      </c>
      <c r="D97" s="198"/>
      <c r="E97" s="198"/>
      <c r="F97" s="198"/>
      <c r="G97" s="99" t="e">
        <f t="shared" si="9"/>
        <v>#DIV/0!</v>
      </c>
      <c r="H97" s="99" t="str">
        <f t="shared" si="10"/>
        <v/>
      </c>
      <c r="I97" s="99">
        <v>29</v>
      </c>
      <c r="J97" s="144" t="e">
        <f t="shared" si="11"/>
        <v>#VALUE!</v>
      </c>
    </row>
    <row r="98" spans="1:12" ht="35.25" customHeight="1" x14ac:dyDescent="0.2">
      <c r="A98" s="33">
        <v>96</v>
      </c>
      <c r="B98" s="143" t="s">
        <v>165</v>
      </c>
      <c r="C98" s="81" t="s">
        <v>61</v>
      </c>
      <c r="D98" s="198">
        <v>120</v>
      </c>
      <c r="E98" s="198">
        <v>95</v>
      </c>
      <c r="F98" s="198"/>
      <c r="G98" s="99">
        <f t="shared" si="9"/>
        <v>107.5</v>
      </c>
      <c r="H98" s="99">
        <f t="shared" si="10"/>
        <v>107.5</v>
      </c>
      <c r="I98" s="99">
        <v>116.25</v>
      </c>
      <c r="J98" s="144">
        <f t="shared" si="11"/>
        <v>92.473118279569889</v>
      </c>
    </row>
    <row r="99" spans="1:12" ht="21" customHeight="1" x14ac:dyDescent="0.2">
      <c r="A99" s="33">
        <v>97</v>
      </c>
      <c r="B99" s="143" t="s">
        <v>36</v>
      </c>
      <c r="C99" s="81" t="s">
        <v>61</v>
      </c>
      <c r="D99" s="198">
        <v>30</v>
      </c>
      <c r="E99" s="198"/>
      <c r="F99" s="198"/>
      <c r="G99" s="99">
        <f t="shared" si="9"/>
        <v>30</v>
      </c>
      <c r="H99" s="99">
        <f t="shared" si="10"/>
        <v>30</v>
      </c>
      <c r="I99" s="99">
        <v>29</v>
      </c>
      <c r="J99" s="144">
        <f t="shared" si="11"/>
        <v>103.44827586206897</v>
      </c>
    </row>
    <row r="100" spans="1:12" ht="21" customHeight="1" x14ac:dyDescent="0.2">
      <c r="A100" s="33">
        <v>98</v>
      </c>
      <c r="B100" s="143" t="s">
        <v>35</v>
      </c>
      <c r="C100" s="81" t="s">
        <v>61</v>
      </c>
      <c r="D100" s="198">
        <v>110</v>
      </c>
      <c r="E100" s="198"/>
      <c r="F100" s="198">
        <v>119</v>
      </c>
      <c r="G100" s="99">
        <f t="shared" si="9"/>
        <v>114.5</v>
      </c>
      <c r="H100" s="99">
        <f t="shared" si="10"/>
        <v>114.5</v>
      </c>
      <c r="I100" s="99">
        <v>117.5</v>
      </c>
      <c r="J100" s="144">
        <f t="shared" si="11"/>
        <v>97.446808510638292</v>
      </c>
    </row>
    <row r="101" spans="1:12" ht="21" customHeight="1" x14ac:dyDescent="0.2">
      <c r="A101" s="33">
        <v>99</v>
      </c>
      <c r="B101" s="143" t="s">
        <v>114</v>
      </c>
      <c r="C101" s="81" t="s">
        <v>2</v>
      </c>
      <c r="D101" s="198">
        <v>22</v>
      </c>
      <c r="E101" s="198">
        <v>25</v>
      </c>
      <c r="F101" s="198">
        <v>22</v>
      </c>
      <c r="G101" s="99">
        <f t="shared" si="9"/>
        <v>23</v>
      </c>
      <c r="H101" s="99">
        <f t="shared" si="10"/>
        <v>23</v>
      </c>
      <c r="I101" s="99">
        <v>23.5</v>
      </c>
      <c r="J101" s="144">
        <f t="shared" si="11"/>
        <v>97.872340425531917</v>
      </c>
    </row>
    <row r="102" spans="1:12" ht="21" customHeight="1" x14ac:dyDescent="0.2">
      <c r="A102" s="33">
        <v>100</v>
      </c>
      <c r="B102" s="143" t="s">
        <v>86</v>
      </c>
      <c r="C102" s="81" t="s">
        <v>2</v>
      </c>
      <c r="D102" s="198">
        <v>200</v>
      </c>
      <c r="E102" s="198"/>
      <c r="F102" s="198">
        <v>260</v>
      </c>
      <c r="G102" s="99">
        <f t="shared" si="9"/>
        <v>230</v>
      </c>
      <c r="H102" s="99">
        <f t="shared" si="10"/>
        <v>230</v>
      </c>
      <c r="I102" s="99">
        <v>248.33333333333334</v>
      </c>
      <c r="J102" s="144">
        <f t="shared" si="11"/>
        <v>92.617449664429529</v>
      </c>
    </row>
    <row r="103" spans="1:12" ht="21" customHeight="1" x14ac:dyDescent="0.2">
      <c r="A103" s="33">
        <v>101</v>
      </c>
      <c r="B103" s="143" t="s">
        <v>40</v>
      </c>
      <c r="C103" s="81" t="s">
        <v>2</v>
      </c>
      <c r="D103" s="198">
        <v>130</v>
      </c>
      <c r="E103" s="198">
        <v>225</v>
      </c>
      <c r="F103" s="198">
        <v>215</v>
      </c>
      <c r="G103" s="99">
        <f t="shared" si="9"/>
        <v>190</v>
      </c>
      <c r="H103" s="99">
        <f t="shared" si="10"/>
        <v>190</v>
      </c>
      <c r="I103" s="99">
        <v>180</v>
      </c>
      <c r="J103" s="144">
        <f t="shared" si="11"/>
        <v>105.55555555555556</v>
      </c>
    </row>
    <row r="104" spans="1:12" ht="27.75" customHeight="1" x14ac:dyDescent="0.2">
      <c r="A104" s="33">
        <v>102</v>
      </c>
      <c r="B104" s="143" t="s">
        <v>115</v>
      </c>
      <c r="C104" s="81" t="s">
        <v>2</v>
      </c>
      <c r="D104" s="198">
        <v>870</v>
      </c>
      <c r="E104" s="198">
        <v>850</v>
      </c>
      <c r="F104" s="198">
        <v>863</v>
      </c>
      <c r="G104" s="99">
        <f t="shared" si="9"/>
        <v>861</v>
      </c>
      <c r="H104" s="99">
        <f t="shared" si="10"/>
        <v>861</v>
      </c>
      <c r="I104" s="99">
        <v>868.33333333333337</v>
      </c>
      <c r="J104" s="144">
        <f t="shared" si="11"/>
        <v>99.15547024952015</v>
      </c>
      <c r="K104" s="1"/>
      <c r="L104" s="1"/>
    </row>
    <row r="105" spans="1:12" ht="21" customHeight="1" x14ac:dyDescent="0.2">
      <c r="A105" s="33">
        <v>103</v>
      </c>
      <c r="B105" s="143" t="s">
        <v>131</v>
      </c>
      <c r="C105" s="81" t="s">
        <v>2</v>
      </c>
      <c r="D105" s="198">
        <v>448</v>
      </c>
      <c r="E105" s="198">
        <v>458</v>
      </c>
      <c r="F105" s="198"/>
      <c r="G105" s="99">
        <f t="shared" si="9"/>
        <v>453</v>
      </c>
      <c r="H105" s="99">
        <f t="shared" si="10"/>
        <v>453</v>
      </c>
      <c r="I105" s="99">
        <v>478</v>
      </c>
      <c r="J105" s="144">
        <f t="shared" si="11"/>
        <v>94.769874476987454</v>
      </c>
      <c r="K105" s="1"/>
      <c r="L105" s="1"/>
    </row>
    <row r="106" spans="1:12" ht="21" customHeight="1" x14ac:dyDescent="0.2">
      <c r="A106" s="33">
        <v>104</v>
      </c>
      <c r="B106" s="143" t="s">
        <v>132</v>
      </c>
      <c r="C106" s="81" t="s">
        <v>2</v>
      </c>
      <c r="D106" s="198">
        <v>468</v>
      </c>
      <c r="E106" s="198">
        <v>388.16</v>
      </c>
      <c r="F106" s="198"/>
      <c r="G106" s="99">
        <f t="shared" si="9"/>
        <v>428.08000000000004</v>
      </c>
      <c r="H106" s="99">
        <f t="shared" si="10"/>
        <v>428.08000000000004</v>
      </c>
      <c r="I106" s="99" t="s">
        <v>203</v>
      </c>
      <c r="J106" s="144" t="e">
        <f t="shared" si="11"/>
        <v>#VALUE!</v>
      </c>
    </row>
    <row r="107" spans="1:12" ht="25.5" customHeight="1" x14ac:dyDescent="0.2">
      <c r="A107" s="33">
        <v>105</v>
      </c>
      <c r="B107" s="143" t="s">
        <v>87</v>
      </c>
      <c r="C107" s="81" t="s">
        <v>2</v>
      </c>
      <c r="D107" s="198">
        <v>320</v>
      </c>
      <c r="E107" s="198"/>
      <c r="F107" s="198">
        <v>327</v>
      </c>
      <c r="G107" s="99">
        <f t="shared" si="9"/>
        <v>323.5</v>
      </c>
      <c r="H107" s="99">
        <f t="shared" si="10"/>
        <v>323.5</v>
      </c>
      <c r="I107" s="99">
        <v>327</v>
      </c>
      <c r="J107" s="144">
        <f t="shared" si="11"/>
        <v>98.929663608562691</v>
      </c>
    </row>
    <row r="108" spans="1:12" ht="21" customHeight="1" x14ac:dyDescent="0.2">
      <c r="A108" s="33">
        <v>106</v>
      </c>
      <c r="B108" s="143" t="s">
        <v>51</v>
      </c>
      <c r="C108" s="81" t="s">
        <v>2</v>
      </c>
      <c r="D108" s="198">
        <v>270</v>
      </c>
      <c r="E108" s="198">
        <v>300</v>
      </c>
      <c r="F108" s="198">
        <v>260</v>
      </c>
      <c r="G108" s="99">
        <f t="shared" si="9"/>
        <v>276.66666666666669</v>
      </c>
      <c r="H108" s="99">
        <f t="shared" si="10"/>
        <v>276.66666666666669</v>
      </c>
      <c r="I108" s="99">
        <v>356.66666666666669</v>
      </c>
      <c r="J108" s="144">
        <f t="shared" si="11"/>
        <v>77.570093457943926</v>
      </c>
    </row>
    <row r="109" spans="1:12" ht="28.5" customHeight="1" x14ac:dyDescent="0.2">
      <c r="A109" s="33">
        <v>107</v>
      </c>
      <c r="B109" s="143" t="s">
        <v>116</v>
      </c>
      <c r="C109" s="81" t="s">
        <v>2</v>
      </c>
      <c r="D109" s="198">
        <v>247</v>
      </c>
      <c r="E109" s="198"/>
      <c r="F109" s="198"/>
      <c r="G109" s="99">
        <f t="shared" si="9"/>
        <v>247</v>
      </c>
      <c r="H109" s="99">
        <f t="shared" si="10"/>
        <v>247</v>
      </c>
      <c r="I109" s="99">
        <v>243</v>
      </c>
      <c r="J109" s="144">
        <f t="shared" si="11"/>
        <v>101.64609053497942</v>
      </c>
    </row>
    <row r="110" spans="1:12" ht="21" customHeight="1" x14ac:dyDescent="0.2">
      <c r="A110" s="33">
        <v>108</v>
      </c>
      <c r="B110" s="143" t="s">
        <v>54</v>
      </c>
      <c r="C110" s="81" t="s">
        <v>2</v>
      </c>
      <c r="D110" s="198">
        <v>250</v>
      </c>
      <c r="E110" s="198"/>
      <c r="F110" s="198">
        <v>238</v>
      </c>
      <c r="G110" s="99">
        <f t="shared" si="9"/>
        <v>244</v>
      </c>
      <c r="H110" s="99">
        <f t="shared" si="10"/>
        <v>244</v>
      </c>
      <c r="I110" s="99">
        <v>205</v>
      </c>
      <c r="J110" s="144">
        <f t="shared" si="11"/>
        <v>119.02439024390243</v>
      </c>
    </row>
    <row r="111" spans="1:12" ht="32.25" customHeight="1" x14ac:dyDescent="0.2">
      <c r="A111" s="33">
        <v>109</v>
      </c>
      <c r="B111" s="143" t="s">
        <v>117</v>
      </c>
      <c r="C111" s="81" t="s">
        <v>2</v>
      </c>
      <c r="D111" s="198">
        <v>390</v>
      </c>
      <c r="E111" s="198">
        <v>401</v>
      </c>
      <c r="F111" s="198">
        <v>295</v>
      </c>
      <c r="G111" s="99">
        <f t="shared" si="9"/>
        <v>362</v>
      </c>
      <c r="H111" s="99">
        <f t="shared" si="10"/>
        <v>362</v>
      </c>
      <c r="I111" s="99">
        <v>345</v>
      </c>
      <c r="J111" s="144">
        <f t="shared" si="11"/>
        <v>104.92753623188406</v>
      </c>
    </row>
    <row r="112" spans="1:12" ht="21" customHeight="1" x14ac:dyDescent="0.2">
      <c r="A112" s="33">
        <v>110</v>
      </c>
      <c r="B112" s="143" t="s">
        <v>118</v>
      </c>
      <c r="C112" s="81" t="s">
        <v>2</v>
      </c>
      <c r="D112" s="198">
        <v>73.849999999999994</v>
      </c>
      <c r="E112" s="198">
        <v>75.650000000000006</v>
      </c>
      <c r="F112" s="198">
        <v>68.03</v>
      </c>
      <c r="G112" s="99">
        <f t="shared" si="9"/>
        <v>72.510000000000005</v>
      </c>
      <c r="H112" s="99">
        <f t="shared" si="10"/>
        <v>72.510000000000005</v>
      </c>
      <c r="I112" s="99">
        <v>70.685000000000002</v>
      </c>
      <c r="J112" s="144">
        <f t="shared" si="11"/>
        <v>102.5818773431421</v>
      </c>
    </row>
    <row r="113" spans="1:10" ht="21" customHeight="1" x14ac:dyDescent="0.2">
      <c r="A113" s="33">
        <v>111</v>
      </c>
      <c r="B113" s="143" t="s">
        <v>56</v>
      </c>
      <c r="C113" s="81" t="s">
        <v>2</v>
      </c>
      <c r="D113" s="198">
        <v>73.34</v>
      </c>
      <c r="E113" s="198">
        <v>71.67</v>
      </c>
      <c r="F113" s="198">
        <v>70</v>
      </c>
      <c r="G113" s="99">
        <f t="shared" si="9"/>
        <v>71.67</v>
      </c>
      <c r="H113" s="99">
        <f t="shared" si="10"/>
        <v>71.67</v>
      </c>
      <c r="I113" s="99">
        <v>72.504999999999995</v>
      </c>
      <c r="J113" s="144">
        <f t="shared" si="11"/>
        <v>98.848355285842359</v>
      </c>
    </row>
    <row r="114" spans="1:10" ht="21" customHeight="1" x14ac:dyDescent="0.2">
      <c r="A114" s="33">
        <v>112</v>
      </c>
      <c r="B114" s="151" t="s">
        <v>166</v>
      </c>
      <c r="C114" s="152" t="s">
        <v>61</v>
      </c>
      <c r="D114" s="198">
        <v>2.86</v>
      </c>
      <c r="E114" s="198">
        <v>2.27</v>
      </c>
      <c r="F114" s="198"/>
      <c r="G114" s="99">
        <f t="shared" si="9"/>
        <v>2.5649999999999999</v>
      </c>
      <c r="H114" s="99">
        <f t="shared" si="10"/>
        <v>2.5649999999999999</v>
      </c>
      <c r="I114" s="99">
        <v>2.5</v>
      </c>
      <c r="J114" s="144">
        <f t="shared" si="11"/>
        <v>102.60000000000001</v>
      </c>
    </row>
    <row r="115" spans="1:10" ht="21" customHeight="1" x14ac:dyDescent="0.2">
      <c r="A115" s="33">
        <v>113</v>
      </c>
      <c r="B115" s="143" t="s">
        <v>57</v>
      </c>
      <c r="C115" s="81" t="s">
        <v>2</v>
      </c>
      <c r="D115" s="198">
        <v>900</v>
      </c>
      <c r="E115" s="198"/>
      <c r="F115" s="198">
        <v>1125</v>
      </c>
      <c r="G115" s="99">
        <f t="shared" si="9"/>
        <v>1012.5</v>
      </c>
      <c r="H115" s="99">
        <f t="shared" si="10"/>
        <v>1012.5</v>
      </c>
      <c r="I115" s="99">
        <v>995</v>
      </c>
      <c r="J115" s="144">
        <f t="shared" si="11"/>
        <v>101.75879396984924</v>
      </c>
    </row>
    <row r="116" spans="1:10" ht="21" customHeight="1" x14ac:dyDescent="0.2">
      <c r="A116" s="33">
        <v>114</v>
      </c>
      <c r="B116" s="143" t="s">
        <v>74</v>
      </c>
      <c r="C116" s="81" t="s">
        <v>2</v>
      </c>
      <c r="D116" s="198">
        <v>488</v>
      </c>
      <c r="E116" s="198"/>
      <c r="F116" s="198">
        <v>530</v>
      </c>
      <c r="G116" s="99">
        <f t="shared" ref="G116:G123" si="12">AVERAGEIF(D116:F116,"&gt;0")</f>
        <v>509</v>
      </c>
      <c r="H116" s="99">
        <f t="shared" ref="H116:H123" si="13">IFERROR(G116,"")</f>
        <v>509</v>
      </c>
      <c r="I116" s="99" t="s">
        <v>203</v>
      </c>
      <c r="J116" s="144" t="e">
        <f t="shared" ref="J116:J123" si="14">H116/I116*100</f>
        <v>#VALUE!</v>
      </c>
    </row>
    <row r="117" spans="1:10" ht="21" customHeight="1" x14ac:dyDescent="0.2">
      <c r="A117" s="33">
        <v>115</v>
      </c>
      <c r="B117" s="143" t="s">
        <v>38</v>
      </c>
      <c r="C117" s="81" t="s">
        <v>2</v>
      </c>
      <c r="D117" s="198">
        <v>370</v>
      </c>
      <c r="E117" s="198">
        <v>430</v>
      </c>
      <c r="F117" s="198">
        <v>430</v>
      </c>
      <c r="G117" s="99">
        <f t="shared" si="12"/>
        <v>410</v>
      </c>
      <c r="H117" s="99">
        <f t="shared" si="13"/>
        <v>410</v>
      </c>
      <c r="I117" s="99">
        <v>380</v>
      </c>
      <c r="J117" s="144">
        <f t="shared" si="14"/>
        <v>107.89473684210526</v>
      </c>
    </row>
    <row r="118" spans="1:10" ht="21" customHeight="1" x14ac:dyDescent="0.2">
      <c r="A118" s="33">
        <v>116</v>
      </c>
      <c r="B118" s="143" t="s">
        <v>119</v>
      </c>
      <c r="C118" s="81" t="s">
        <v>2</v>
      </c>
      <c r="D118" s="198">
        <v>413</v>
      </c>
      <c r="E118" s="198">
        <v>440</v>
      </c>
      <c r="F118" s="198">
        <v>410</v>
      </c>
      <c r="G118" s="99">
        <f t="shared" si="12"/>
        <v>421</v>
      </c>
      <c r="H118" s="99">
        <f t="shared" si="13"/>
        <v>421</v>
      </c>
      <c r="I118" s="99">
        <v>390</v>
      </c>
      <c r="J118" s="144">
        <f t="shared" si="14"/>
        <v>107.94871794871794</v>
      </c>
    </row>
    <row r="119" spans="1:10" ht="21" customHeight="1" x14ac:dyDescent="0.2">
      <c r="A119" s="33">
        <v>117</v>
      </c>
      <c r="B119" s="143" t="s">
        <v>133</v>
      </c>
      <c r="C119" s="81" t="s">
        <v>2</v>
      </c>
      <c r="D119" s="198"/>
      <c r="E119" s="198">
        <v>280</v>
      </c>
      <c r="F119" s="198">
        <v>350</v>
      </c>
      <c r="G119" s="99">
        <f t="shared" si="12"/>
        <v>315</v>
      </c>
      <c r="H119" s="99">
        <f t="shared" si="13"/>
        <v>315</v>
      </c>
      <c r="I119" s="99">
        <v>330</v>
      </c>
      <c r="J119" s="144">
        <f t="shared" si="14"/>
        <v>95.454545454545453</v>
      </c>
    </row>
    <row r="120" spans="1:10" ht="21" customHeight="1" x14ac:dyDescent="0.2">
      <c r="A120" s="33">
        <v>118</v>
      </c>
      <c r="B120" s="143" t="s">
        <v>48</v>
      </c>
      <c r="C120" s="81" t="s">
        <v>2</v>
      </c>
      <c r="D120" s="198">
        <v>1650</v>
      </c>
      <c r="E120" s="198">
        <v>1250</v>
      </c>
      <c r="F120" s="198">
        <v>1000</v>
      </c>
      <c r="G120" s="99">
        <f t="shared" si="12"/>
        <v>1300</v>
      </c>
      <c r="H120" s="99">
        <f t="shared" si="13"/>
        <v>1300</v>
      </c>
      <c r="I120" s="99">
        <v>1250</v>
      </c>
      <c r="J120" s="144">
        <f t="shared" si="14"/>
        <v>104</v>
      </c>
    </row>
    <row r="121" spans="1:10" ht="21" customHeight="1" x14ac:dyDescent="0.2">
      <c r="A121" s="33">
        <v>119</v>
      </c>
      <c r="B121" s="143" t="s">
        <v>47</v>
      </c>
      <c r="C121" s="81" t="s">
        <v>2</v>
      </c>
      <c r="D121" s="198">
        <v>1250</v>
      </c>
      <c r="E121" s="198">
        <v>1250</v>
      </c>
      <c r="F121" s="198">
        <v>1267</v>
      </c>
      <c r="G121" s="99">
        <f t="shared" si="12"/>
        <v>1255.6666666666667</v>
      </c>
      <c r="H121" s="99">
        <f t="shared" si="13"/>
        <v>1255.6666666666667</v>
      </c>
      <c r="I121" s="99">
        <v>1256.6666666666667</v>
      </c>
      <c r="J121" s="144">
        <f t="shared" si="14"/>
        <v>99.920424403183034</v>
      </c>
    </row>
    <row r="122" spans="1:10" ht="21" customHeight="1" x14ac:dyDescent="0.2">
      <c r="A122" s="33">
        <v>120</v>
      </c>
      <c r="B122" s="143" t="s">
        <v>120</v>
      </c>
      <c r="C122" s="81" t="s">
        <v>2</v>
      </c>
      <c r="D122" s="81">
        <v>222</v>
      </c>
      <c r="E122" s="81">
        <v>200</v>
      </c>
      <c r="F122" s="81">
        <v>215</v>
      </c>
      <c r="G122" s="99">
        <f t="shared" si="12"/>
        <v>212.33333333333334</v>
      </c>
      <c r="H122" s="99">
        <f t="shared" si="13"/>
        <v>212.33333333333334</v>
      </c>
      <c r="I122" s="99">
        <v>186.16666666666666</v>
      </c>
      <c r="J122" s="144">
        <f t="shared" si="14"/>
        <v>114.05550581915847</v>
      </c>
    </row>
    <row r="123" spans="1:10" ht="21" customHeight="1" x14ac:dyDescent="0.2">
      <c r="A123" s="33">
        <v>121</v>
      </c>
      <c r="B123" s="143" t="s">
        <v>88</v>
      </c>
      <c r="C123" s="81" t="s">
        <v>61</v>
      </c>
      <c r="D123" s="81">
        <v>11.4</v>
      </c>
      <c r="E123" s="81">
        <v>11.5</v>
      </c>
      <c r="F123" s="81">
        <v>15</v>
      </c>
      <c r="G123" s="99">
        <f t="shared" si="12"/>
        <v>12.633333333333333</v>
      </c>
      <c r="H123" s="99">
        <f t="shared" si="13"/>
        <v>12.633333333333333</v>
      </c>
      <c r="I123" s="99">
        <v>15.983333333333334</v>
      </c>
      <c r="J123" s="144">
        <f t="shared" si="14"/>
        <v>79.040667361835233</v>
      </c>
    </row>
    <row r="124" spans="1:10" ht="21" customHeight="1" x14ac:dyDescent="0.2">
      <c r="E124" s="64"/>
      <c r="F124" s="64"/>
      <c r="G124" s="64"/>
      <c r="H124" s="107"/>
    </row>
    <row r="125" spans="1:10" ht="21" customHeight="1" x14ac:dyDescent="0.2">
      <c r="E125" s="64"/>
      <c r="F125" s="64"/>
      <c r="G125" s="64"/>
      <c r="H125" s="107"/>
    </row>
    <row r="126" spans="1:10" ht="21" customHeight="1" x14ac:dyDescent="0.2">
      <c r="E126" s="64"/>
      <c r="F126" s="64"/>
      <c r="G126" s="64"/>
      <c r="H126" s="107"/>
    </row>
    <row r="127" spans="1:10" ht="21" customHeight="1" x14ac:dyDescent="0.2">
      <c r="E127" s="64"/>
      <c r="F127" s="64"/>
      <c r="G127" s="64"/>
      <c r="H127" s="107"/>
    </row>
    <row r="128" spans="1:10" ht="21" customHeight="1" x14ac:dyDescent="0.2">
      <c r="E128" s="64"/>
      <c r="F128" s="64"/>
      <c r="G128" s="64"/>
      <c r="H128" s="107"/>
    </row>
    <row r="129" spans="5:8" ht="21" customHeight="1" x14ac:dyDescent="0.2">
      <c r="E129" s="64"/>
      <c r="F129" s="64"/>
      <c r="G129" s="64"/>
      <c r="H129" s="107"/>
    </row>
    <row r="130" spans="5:8" ht="21" customHeight="1" x14ac:dyDescent="0.2">
      <c r="E130" s="64"/>
      <c r="F130" s="64"/>
      <c r="G130" s="64"/>
      <c r="H130" s="107"/>
    </row>
    <row r="131" spans="5:8" ht="21" customHeight="1" x14ac:dyDescent="0.2">
      <c r="E131" s="64"/>
      <c r="F131" s="64"/>
      <c r="G131" s="64"/>
      <c r="H131" s="107"/>
    </row>
    <row r="132" spans="5:8" ht="21" customHeight="1" x14ac:dyDescent="0.2">
      <c r="E132" s="64"/>
      <c r="F132" s="64"/>
      <c r="G132" s="64"/>
      <c r="H132" s="107"/>
    </row>
    <row r="133" spans="5:8" ht="21" customHeight="1" x14ac:dyDescent="0.2">
      <c r="E133" s="64"/>
      <c r="F133" s="64"/>
      <c r="G133" s="64"/>
      <c r="H133" s="107"/>
    </row>
    <row r="134" spans="5:8" ht="21" customHeight="1" x14ac:dyDescent="0.2">
      <c r="E134" s="64"/>
      <c r="F134" s="64"/>
      <c r="G134" s="64"/>
      <c r="H134" s="107"/>
    </row>
  </sheetData>
  <sortState ref="A4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2" orientation="portrait" r:id="rId1"/>
  <headerFooter alignWithMargins="0">
    <oddHeader>&amp;L&amp;9&amp;F&amp;C&amp;9&amp;P&amp;R</oddHead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L123"/>
  <sheetViews>
    <sheetView view="pageBreakPreview" zoomScale="80" zoomScaleNormal="90" zoomScaleSheetLayoutView="80" workbookViewId="0">
      <pane xSplit="2" ySplit="2" topLeftCell="C24" activePane="bottomRight" state="frozen"/>
      <selection activeCell="G18" sqref="G18"/>
      <selection pane="topRight" activeCell="G18" sqref="G18"/>
      <selection pane="bottomLeft" activeCell="G18" sqref="G18"/>
      <selection pane="bottomRight" activeCell="D30" sqref="D30"/>
    </sheetView>
  </sheetViews>
  <sheetFormatPr defaultColWidth="9" defaultRowHeight="21" customHeight="1" x14ac:dyDescent="0.2"/>
  <cols>
    <col min="1" max="1" width="6" style="13" customWidth="1"/>
    <col min="2" max="2" width="22.625" style="7" customWidth="1"/>
    <col min="3" max="3" width="9.625" style="7" customWidth="1"/>
    <col min="4" max="10" width="10.625" style="9" customWidth="1"/>
    <col min="11" max="11" width="9" style="73"/>
    <col min="12" max="12" width="11" style="9" customWidth="1"/>
    <col min="13" max="16384" width="9" style="6"/>
  </cols>
  <sheetData>
    <row r="1" spans="1:12" s="5" customFormat="1" ht="58.5" customHeight="1" x14ac:dyDescent="0.2">
      <c r="A1" s="12"/>
      <c r="B1" s="21" t="s">
        <v>69</v>
      </c>
      <c r="D1" s="12"/>
      <c r="E1" s="12"/>
      <c r="F1" s="12"/>
      <c r="G1" s="12"/>
      <c r="H1" s="12"/>
      <c r="I1" s="12"/>
      <c r="J1" s="10"/>
      <c r="K1" s="71"/>
      <c r="L1" s="10"/>
    </row>
    <row r="2" spans="1:12" s="11" customFormat="1" ht="99.75" customHeight="1" x14ac:dyDescent="0.2">
      <c r="A2" s="34"/>
      <c r="B2" s="23" t="s">
        <v>0</v>
      </c>
      <c r="C2" s="23" t="s">
        <v>1</v>
      </c>
      <c r="D2" s="82" t="s">
        <v>171</v>
      </c>
      <c r="E2" s="82" t="s">
        <v>172</v>
      </c>
      <c r="F2" s="82" t="s">
        <v>173</v>
      </c>
      <c r="H2" s="26" t="s">
        <v>3</v>
      </c>
      <c r="I2" s="108" t="s">
        <v>94</v>
      </c>
      <c r="J2" s="109" t="s">
        <v>72</v>
      </c>
      <c r="K2" s="75"/>
    </row>
    <row r="3" spans="1:12" s="11" customFormat="1" ht="24.95" customHeight="1" x14ac:dyDescent="0.2">
      <c r="A3" s="33">
        <v>1</v>
      </c>
      <c r="B3" s="55" t="s">
        <v>96</v>
      </c>
      <c r="C3" s="56" t="s">
        <v>2</v>
      </c>
      <c r="D3" s="154">
        <v>0</v>
      </c>
      <c r="E3" s="154">
        <v>0</v>
      </c>
      <c r="F3" s="154">
        <v>0</v>
      </c>
      <c r="G3" s="91" t="e">
        <f>AVERAGEIF(D3:F3,"&gt;0")</f>
        <v>#DIV/0!</v>
      </c>
      <c r="H3" s="91" t="str">
        <f t="shared" ref="H3:H29" si="0">IFERROR(G3,"")</f>
        <v/>
      </c>
      <c r="I3" s="91" t="s">
        <v>203</v>
      </c>
      <c r="J3" s="149" t="e">
        <f t="shared" ref="J3:J30" si="1">H3/I3*100</f>
        <v>#VALUE!</v>
      </c>
      <c r="K3" s="75"/>
    </row>
    <row r="4" spans="1:12" ht="24.95" customHeight="1" x14ac:dyDescent="0.2">
      <c r="A4" s="33">
        <v>2</v>
      </c>
      <c r="B4" s="55" t="s">
        <v>34</v>
      </c>
      <c r="C4" s="54" t="s">
        <v>2</v>
      </c>
      <c r="D4" s="154">
        <v>280.17</v>
      </c>
      <c r="E4" s="154">
        <v>324</v>
      </c>
      <c r="F4" s="154">
        <v>0</v>
      </c>
      <c r="G4" s="91">
        <f t="shared" ref="G4:G29" si="2">AVERAGEIF(D4:F4,"&gt;0")</f>
        <v>302.08500000000004</v>
      </c>
      <c r="H4" s="91">
        <f t="shared" si="0"/>
        <v>302.08500000000004</v>
      </c>
      <c r="I4" s="91">
        <v>280.17</v>
      </c>
      <c r="J4" s="149">
        <f t="shared" si="1"/>
        <v>107.82203662062319</v>
      </c>
      <c r="K4" s="70"/>
      <c r="L4" s="6"/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54">
        <v>136</v>
      </c>
      <c r="E5" s="169">
        <v>239</v>
      </c>
      <c r="F5" s="169">
        <v>239</v>
      </c>
      <c r="G5" s="91">
        <f t="shared" si="2"/>
        <v>204.66666666666666</v>
      </c>
      <c r="H5" s="91">
        <f t="shared" si="0"/>
        <v>204.66666666666666</v>
      </c>
      <c r="I5" s="91">
        <v>204.5</v>
      </c>
      <c r="J5" s="149">
        <f t="shared" si="1"/>
        <v>100.08149959250203</v>
      </c>
      <c r="K5" s="70"/>
      <c r="L5" s="6"/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54">
        <v>0</v>
      </c>
      <c r="E6" s="154">
        <v>0</v>
      </c>
      <c r="F6" s="154">
        <v>0</v>
      </c>
      <c r="G6" s="91" t="e">
        <f t="shared" si="2"/>
        <v>#DIV/0!</v>
      </c>
      <c r="H6" s="91" t="str">
        <f t="shared" si="0"/>
        <v/>
      </c>
      <c r="I6" s="91" t="s">
        <v>203</v>
      </c>
      <c r="J6" s="149" t="e">
        <f t="shared" si="1"/>
        <v>#VALUE!</v>
      </c>
      <c r="K6" s="70"/>
      <c r="L6" s="6"/>
    </row>
    <row r="7" spans="1:12" s="11" customFormat="1" ht="24.95" customHeight="1" x14ac:dyDescent="0.2">
      <c r="A7" s="33">
        <v>5</v>
      </c>
      <c r="B7" s="68" t="s">
        <v>122</v>
      </c>
      <c r="C7" s="57" t="s">
        <v>2</v>
      </c>
      <c r="D7" s="154">
        <v>164</v>
      </c>
      <c r="E7" s="154">
        <v>208</v>
      </c>
      <c r="F7" s="154">
        <v>0</v>
      </c>
      <c r="G7" s="91">
        <f t="shared" si="2"/>
        <v>186</v>
      </c>
      <c r="H7" s="91">
        <f t="shared" si="0"/>
        <v>186</v>
      </c>
      <c r="I7" s="91">
        <v>199</v>
      </c>
      <c r="J7" s="149">
        <f t="shared" si="1"/>
        <v>93.467336683417088</v>
      </c>
      <c r="K7" s="75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56">
        <v>372</v>
      </c>
      <c r="E8" s="156">
        <v>286</v>
      </c>
      <c r="F8" s="156">
        <v>374</v>
      </c>
      <c r="G8" s="91">
        <f t="shared" si="2"/>
        <v>344</v>
      </c>
      <c r="H8" s="91">
        <f t="shared" si="0"/>
        <v>344</v>
      </c>
      <c r="I8" s="91">
        <v>329</v>
      </c>
      <c r="J8" s="149">
        <f t="shared" si="1"/>
        <v>104.55927051671732</v>
      </c>
      <c r="K8" s="70"/>
      <c r="L8" s="6"/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56">
        <v>329</v>
      </c>
      <c r="E9" s="156">
        <v>213</v>
      </c>
      <c r="F9" s="156">
        <v>520</v>
      </c>
      <c r="G9" s="91">
        <f t="shared" si="2"/>
        <v>354</v>
      </c>
      <c r="H9" s="91">
        <f t="shared" si="0"/>
        <v>354</v>
      </c>
      <c r="I9" s="91">
        <v>354</v>
      </c>
      <c r="J9" s="149">
        <f t="shared" si="1"/>
        <v>100</v>
      </c>
      <c r="K9" s="70"/>
      <c r="L9" s="6"/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156">
        <v>0</v>
      </c>
      <c r="E10" s="156">
        <v>0</v>
      </c>
      <c r="F10" s="155">
        <v>0</v>
      </c>
      <c r="G10" s="91" t="e">
        <f t="shared" si="2"/>
        <v>#DIV/0!</v>
      </c>
      <c r="H10" s="91" t="str">
        <f t="shared" si="0"/>
        <v/>
      </c>
      <c r="I10" s="91" t="s">
        <v>203</v>
      </c>
      <c r="J10" s="149" t="e">
        <f t="shared" si="1"/>
        <v>#VALUE!</v>
      </c>
      <c r="K10" s="76"/>
      <c r="L10" s="6"/>
    </row>
    <row r="11" spans="1:12" ht="24.95" customHeight="1" x14ac:dyDescent="0.2">
      <c r="A11" s="33">
        <v>9</v>
      </c>
      <c r="B11" s="68" t="s">
        <v>124</v>
      </c>
      <c r="C11" s="57" t="s">
        <v>2</v>
      </c>
      <c r="D11" s="156">
        <v>0</v>
      </c>
      <c r="E11" s="156">
        <v>0</v>
      </c>
      <c r="F11" s="156">
        <v>0</v>
      </c>
      <c r="G11" s="91" t="e">
        <f t="shared" si="2"/>
        <v>#DIV/0!</v>
      </c>
      <c r="H11" s="91" t="str">
        <f t="shared" si="0"/>
        <v/>
      </c>
      <c r="I11" s="91" t="s">
        <v>203</v>
      </c>
      <c r="J11" s="149" t="e">
        <f t="shared" si="1"/>
        <v>#VALUE!</v>
      </c>
      <c r="K11" s="70"/>
      <c r="L11" s="6"/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56"/>
      <c r="E12" s="156"/>
      <c r="F12" s="156">
        <v>0</v>
      </c>
      <c r="G12" s="91" t="e">
        <f t="shared" si="2"/>
        <v>#DIV/0!</v>
      </c>
      <c r="H12" s="91" t="str">
        <f t="shared" si="0"/>
        <v/>
      </c>
      <c r="I12" s="91">
        <v>22</v>
      </c>
      <c r="J12" s="149" t="e">
        <f t="shared" si="1"/>
        <v>#VALUE!</v>
      </c>
      <c r="K12" s="70"/>
      <c r="L12" s="6"/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56">
        <v>268</v>
      </c>
      <c r="E13" s="156">
        <v>0</v>
      </c>
      <c r="F13" s="156">
        <v>300</v>
      </c>
      <c r="G13" s="91">
        <f t="shared" si="2"/>
        <v>284</v>
      </c>
      <c r="H13" s="91">
        <f t="shared" si="0"/>
        <v>284</v>
      </c>
      <c r="I13" s="91">
        <v>289</v>
      </c>
      <c r="J13" s="149">
        <f t="shared" si="1"/>
        <v>98.269896193771615</v>
      </c>
      <c r="K13" s="70"/>
      <c r="L13" s="6"/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56"/>
      <c r="E14" s="156">
        <v>0</v>
      </c>
      <c r="F14" s="156">
        <v>0</v>
      </c>
      <c r="G14" s="91" t="e">
        <f t="shared" si="2"/>
        <v>#DIV/0!</v>
      </c>
      <c r="H14" s="91" t="str">
        <f t="shared" si="0"/>
        <v/>
      </c>
      <c r="I14" s="91" t="s">
        <v>203</v>
      </c>
      <c r="J14" s="149" t="e">
        <f t="shared" si="1"/>
        <v>#VALUE!</v>
      </c>
      <c r="K14" s="70"/>
      <c r="L14" s="6"/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69">
        <v>340</v>
      </c>
      <c r="E15" s="156">
        <v>280</v>
      </c>
      <c r="F15" s="156">
        <v>0</v>
      </c>
      <c r="G15" s="91">
        <f t="shared" si="2"/>
        <v>310</v>
      </c>
      <c r="H15" s="91">
        <f t="shared" si="0"/>
        <v>310</v>
      </c>
      <c r="I15" s="91" t="s">
        <v>203</v>
      </c>
      <c r="J15" s="149" t="e">
        <f t="shared" si="1"/>
        <v>#VALUE!</v>
      </c>
      <c r="K15" s="70"/>
      <c r="L15" s="6"/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56">
        <v>150</v>
      </c>
      <c r="E16" s="156">
        <v>200</v>
      </c>
      <c r="F16" s="156">
        <v>0</v>
      </c>
      <c r="G16" s="91">
        <f t="shared" si="2"/>
        <v>175</v>
      </c>
      <c r="H16" s="91">
        <f t="shared" si="0"/>
        <v>175</v>
      </c>
      <c r="I16" s="91">
        <v>210</v>
      </c>
      <c r="J16" s="149">
        <f t="shared" si="1"/>
        <v>83.333333333333343</v>
      </c>
      <c r="K16" s="70"/>
      <c r="L16" s="6"/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69">
        <v>1730.33</v>
      </c>
      <c r="E17" s="156">
        <v>2100</v>
      </c>
      <c r="F17" s="156">
        <v>0</v>
      </c>
      <c r="G17" s="91">
        <f t="shared" si="2"/>
        <v>1915.165</v>
      </c>
      <c r="H17" s="91">
        <f t="shared" si="0"/>
        <v>1915.165</v>
      </c>
      <c r="I17" s="91">
        <v>2065</v>
      </c>
      <c r="J17" s="149">
        <f t="shared" si="1"/>
        <v>92.744067796610167</v>
      </c>
      <c r="K17" s="70"/>
      <c r="L17" s="6"/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56">
        <v>0</v>
      </c>
      <c r="E18" s="156">
        <v>0</v>
      </c>
      <c r="F18" s="156">
        <v>0</v>
      </c>
      <c r="G18" s="91" t="e">
        <f t="shared" si="2"/>
        <v>#DIV/0!</v>
      </c>
      <c r="H18" s="91" t="str">
        <f t="shared" si="0"/>
        <v/>
      </c>
      <c r="I18" s="91" t="s">
        <v>203</v>
      </c>
      <c r="J18" s="149" t="e">
        <f t="shared" si="1"/>
        <v>#VALUE!</v>
      </c>
      <c r="K18" s="70"/>
      <c r="L18" s="6"/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56">
        <v>180.25</v>
      </c>
      <c r="E19" s="155">
        <v>197</v>
      </c>
      <c r="F19" s="155">
        <v>254</v>
      </c>
      <c r="G19" s="91">
        <f t="shared" si="2"/>
        <v>210.41666666666666</v>
      </c>
      <c r="H19" s="91">
        <f t="shared" si="0"/>
        <v>210.41666666666666</v>
      </c>
      <c r="I19" s="91">
        <v>151.04999999999998</v>
      </c>
      <c r="J19" s="149">
        <f t="shared" si="1"/>
        <v>139.30265916363237</v>
      </c>
      <c r="K19" s="70"/>
      <c r="L19" s="6"/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69"/>
      <c r="E20" s="156"/>
      <c r="F20" s="156"/>
      <c r="G20" s="91" t="e">
        <f t="shared" si="2"/>
        <v>#DIV/0!</v>
      </c>
      <c r="H20" s="91" t="str">
        <f t="shared" si="0"/>
        <v/>
      </c>
      <c r="I20" s="91" t="s">
        <v>203</v>
      </c>
      <c r="J20" s="149" t="e">
        <f t="shared" si="1"/>
        <v>#VALUE!</v>
      </c>
      <c r="K20" s="70"/>
      <c r="L20" s="6"/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56"/>
      <c r="E21" s="156">
        <v>350</v>
      </c>
      <c r="F21" s="156">
        <v>0</v>
      </c>
      <c r="G21" s="91">
        <f t="shared" si="2"/>
        <v>350</v>
      </c>
      <c r="H21" s="91">
        <f t="shared" si="0"/>
        <v>350</v>
      </c>
      <c r="I21" s="91">
        <v>380</v>
      </c>
      <c r="J21" s="149">
        <f t="shared" si="1"/>
        <v>92.10526315789474</v>
      </c>
      <c r="K21" s="70"/>
      <c r="L21" s="6"/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56">
        <v>320</v>
      </c>
      <c r="E22" s="156">
        <v>295</v>
      </c>
      <c r="F22" s="156">
        <v>0</v>
      </c>
      <c r="G22" s="91">
        <f t="shared" si="2"/>
        <v>307.5</v>
      </c>
      <c r="H22" s="91">
        <f t="shared" si="0"/>
        <v>307.5</v>
      </c>
      <c r="I22" s="91">
        <v>295</v>
      </c>
      <c r="J22" s="149">
        <f t="shared" si="1"/>
        <v>104.23728813559323</v>
      </c>
      <c r="K22" s="70"/>
      <c r="L22" s="6"/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56">
        <v>144.4</v>
      </c>
      <c r="E23" s="156">
        <v>182.12</v>
      </c>
      <c r="F23" s="156">
        <v>181.18</v>
      </c>
      <c r="G23" s="91">
        <f t="shared" si="2"/>
        <v>169.23333333333332</v>
      </c>
      <c r="H23" s="91">
        <f t="shared" si="0"/>
        <v>169.23333333333332</v>
      </c>
      <c r="I23" s="91">
        <v>162.79000000000002</v>
      </c>
      <c r="J23" s="149">
        <f t="shared" si="1"/>
        <v>103.95806458218154</v>
      </c>
      <c r="K23" s="70"/>
      <c r="L23" s="6"/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56"/>
      <c r="E24" s="169">
        <v>300</v>
      </c>
      <c r="F24" s="156">
        <v>350</v>
      </c>
      <c r="G24" s="91">
        <f t="shared" si="2"/>
        <v>325</v>
      </c>
      <c r="H24" s="91">
        <f t="shared" si="0"/>
        <v>325</v>
      </c>
      <c r="I24" s="91" t="s">
        <v>203</v>
      </c>
      <c r="J24" s="149" t="e">
        <f t="shared" si="1"/>
        <v>#VALUE!</v>
      </c>
      <c r="K24" s="70"/>
      <c r="L24" s="6"/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56">
        <v>242.5</v>
      </c>
      <c r="E25" s="156">
        <v>214</v>
      </c>
      <c r="F25" s="156">
        <v>0</v>
      </c>
      <c r="G25" s="91">
        <f t="shared" si="2"/>
        <v>228.25</v>
      </c>
      <c r="H25" s="91">
        <f t="shared" si="0"/>
        <v>228.25</v>
      </c>
      <c r="I25" s="91">
        <v>218</v>
      </c>
      <c r="J25" s="149">
        <f t="shared" si="1"/>
        <v>104.70183486238531</v>
      </c>
      <c r="K25" s="70"/>
      <c r="L25" s="6"/>
    </row>
    <row r="26" spans="1:12" s="8" customFormat="1" ht="24.95" customHeight="1" x14ac:dyDescent="0.2">
      <c r="A26" s="33">
        <v>24</v>
      </c>
      <c r="B26" s="68" t="s">
        <v>58</v>
      </c>
      <c r="C26" s="57" t="s">
        <v>2</v>
      </c>
      <c r="D26" s="156">
        <v>0</v>
      </c>
      <c r="E26" s="156">
        <v>0</v>
      </c>
      <c r="F26" s="156">
        <v>0</v>
      </c>
      <c r="G26" s="91" t="e">
        <f t="shared" si="2"/>
        <v>#DIV/0!</v>
      </c>
      <c r="H26" s="91" t="str">
        <f t="shared" si="0"/>
        <v/>
      </c>
      <c r="I26" s="91" t="s">
        <v>203</v>
      </c>
      <c r="J26" s="149" t="e">
        <f t="shared" si="1"/>
        <v>#VALUE!</v>
      </c>
      <c r="K26" s="77"/>
    </row>
    <row r="27" spans="1:12" s="8" customFormat="1" ht="24.95" customHeight="1" x14ac:dyDescent="0.2">
      <c r="A27" s="33">
        <v>25</v>
      </c>
      <c r="B27" s="84" t="s">
        <v>152</v>
      </c>
      <c r="C27" s="83" t="s">
        <v>2</v>
      </c>
      <c r="D27" s="156">
        <v>231</v>
      </c>
      <c r="E27" s="156"/>
      <c r="F27" s="156">
        <v>0</v>
      </c>
      <c r="G27" s="91">
        <f t="shared" si="2"/>
        <v>231</v>
      </c>
      <c r="H27" s="91">
        <f t="shared" si="0"/>
        <v>231</v>
      </c>
      <c r="I27" s="91">
        <v>231</v>
      </c>
      <c r="J27" s="149">
        <f t="shared" si="1"/>
        <v>100</v>
      </c>
      <c r="K27" s="77"/>
    </row>
    <row r="28" spans="1:12" s="8" customFormat="1" ht="24.95" customHeight="1" x14ac:dyDescent="0.2">
      <c r="A28" s="33">
        <v>26</v>
      </c>
      <c r="B28" s="68" t="s">
        <v>50</v>
      </c>
      <c r="C28" s="57" t="s">
        <v>2</v>
      </c>
      <c r="D28" s="156">
        <v>50</v>
      </c>
      <c r="E28" s="156">
        <v>40</v>
      </c>
      <c r="F28" s="156">
        <v>40</v>
      </c>
      <c r="G28" s="91">
        <f t="shared" si="2"/>
        <v>43.333333333333336</v>
      </c>
      <c r="H28" s="91">
        <f t="shared" si="0"/>
        <v>43.333333333333336</v>
      </c>
      <c r="I28" s="91">
        <v>43.5</v>
      </c>
      <c r="J28" s="149">
        <f t="shared" si="1"/>
        <v>99.616858237547902</v>
      </c>
      <c r="K28" s="77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69">
        <v>31</v>
      </c>
      <c r="E29" s="169">
        <v>38</v>
      </c>
      <c r="F29" s="169">
        <v>34</v>
      </c>
      <c r="G29" s="91">
        <f t="shared" si="2"/>
        <v>34.333333333333336</v>
      </c>
      <c r="H29" s="91">
        <f t="shared" si="0"/>
        <v>34.333333333333336</v>
      </c>
      <c r="I29" s="91">
        <v>40.5</v>
      </c>
      <c r="J29" s="149">
        <f t="shared" si="1"/>
        <v>84.773662551440339</v>
      </c>
      <c r="K29" s="70"/>
      <c r="L29" s="6"/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56"/>
      <c r="E30" s="156">
        <v>103.38</v>
      </c>
      <c r="F30" s="156"/>
      <c r="G30" s="91">
        <f t="shared" ref="G30:G59" si="3">AVERAGEIF(D30:F30,"&gt;0")</f>
        <v>103.38</v>
      </c>
      <c r="H30" s="91">
        <f t="shared" ref="H30:H59" si="4">IFERROR(G30,"")</f>
        <v>103.38</v>
      </c>
      <c r="I30" s="91">
        <v>96.793333333333337</v>
      </c>
      <c r="J30" s="149">
        <f t="shared" si="1"/>
        <v>106.80487636889593</v>
      </c>
      <c r="K30" s="70"/>
      <c r="L30" s="6"/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56">
        <v>0</v>
      </c>
      <c r="E31" s="169">
        <v>0</v>
      </c>
      <c r="F31" s="156">
        <v>0</v>
      </c>
      <c r="G31" s="91" t="e">
        <f t="shared" si="3"/>
        <v>#DIV/0!</v>
      </c>
      <c r="H31" s="91" t="str">
        <f t="shared" si="4"/>
        <v/>
      </c>
      <c r="I31" s="91" t="s">
        <v>203</v>
      </c>
      <c r="J31" s="149" t="e">
        <f t="shared" ref="J31:J58" si="5">H31/I31*100</f>
        <v>#VALUE!</v>
      </c>
      <c r="K31" s="70"/>
      <c r="L31" s="6"/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56">
        <v>0</v>
      </c>
      <c r="E32" s="156">
        <v>0</v>
      </c>
      <c r="F32" s="156">
        <v>0</v>
      </c>
      <c r="G32" s="91" t="e">
        <f t="shared" si="3"/>
        <v>#DIV/0!</v>
      </c>
      <c r="H32" s="91" t="str">
        <f t="shared" si="4"/>
        <v/>
      </c>
      <c r="I32" s="91" t="s">
        <v>203</v>
      </c>
      <c r="J32" s="149" t="e">
        <f t="shared" si="5"/>
        <v>#VALUE!</v>
      </c>
      <c r="K32" s="70"/>
      <c r="L32" s="6"/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156">
        <v>596</v>
      </c>
      <c r="E33" s="169">
        <v>580</v>
      </c>
      <c r="F33" s="169">
        <v>420</v>
      </c>
      <c r="G33" s="91">
        <f t="shared" si="3"/>
        <v>532</v>
      </c>
      <c r="H33" s="91">
        <f t="shared" si="4"/>
        <v>532</v>
      </c>
      <c r="I33" s="91">
        <v>508.66666666666669</v>
      </c>
      <c r="J33" s="149">
        <f t="shared" si="5"/>
        <v>104.58715596330275</v>
      </c>
      <c r="K33" s="70"/>
      <c r="L33" s="6"/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157">
        <v>308.33</v>
      </c>
      <c r="E34" s="156"/>
      <c r="F34" s="156">
        <v>334</v>
      </c>
      <c r="G34" s="91">
        <f t="shared" si="3"/>
        <v>321.16499999999996</v>
      </c>
      <c r="H34" s="91">
        <f t="shared" si="4"/>
        <v>321.16499999999996</v>
      </c>
      <c r="I34" s="91">
        <v>321.33333333333331</v>
      </c>
      <c r="J34" s="149">
        <f t="shared" si="5"/>
        <v>99.947614107883808</v>
      </c>
      <c r="K34" s="70"/>
      <c r="L34" s="6"/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156"/>
      <c r="E35" s="156">
        <v>450</v>
      </c>
      <c r="F35" s="156">
        <v>430</v>
      </c>
      <c r="G35" s="91">
        <f t="shared" si="3"/>
        <v>440</v>
      </c>
      <c r="H35" s="91">
        <f t="shared" si="4"/>
        <v>440</v>
      </c>
      <c r="I35" s="91">
        <v>401.5</v>
      </c>
      <c r="J35" s="149">
        <f t="shared" si="5"/>
        <v>109.58904109589041</v>
      </c>
      <c r="K35" s="70"/>
      <c r="L35" s="6"/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156">
        <v>499</v>
      </c>
      <c r="E36" s="156">
        <v>0</v>
      </c>
      <c r="F36" s="156">
        <v>245</v>
      </c>
      <c r="G36" s="91">
        <f t="shared" si="3"/>
        <v>372</v>
      </c>
      <c r="H36" s="91">
        <f t="shared" si="4"/>
        <v>372</v>
      </c>
      <c r="I36" s="91">
        <v>372</v>
      </c>
      <c r="J36" s="149">
        <f t="shared" si="5"/>
        <v>100</v>
      </c>
      <c r="K36" s="70"/>
      <c r="L36" s="6"/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156">
        <v>55</v>
      </c>
      <c r="E37" s="156">
        <v>48.5</v>
      </c>
      <c r="F37" s="156">
        <v>48</v>
      </c>
      <c r="G37" s="91">
        <f t="shared" si="3"/>
        <v>50.5</v>
      </c>
      <c r="H37" s="91">
        <f t="shared" si="4"/>
        <v>50.5</v>
      </c>
      <c r="I37" s="91">
        <v>48.25</v>
      </c>
      <c r="J37" s="149">
        <f t="shared" si="5"/>
        <v>104.66321243523315</v>
      </c>
      <c r="K37" s="70"/>
      <c r="L37" s="6"/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156">
        <v>39</v>
      </c>
      <c r="E38" s="156">
        <v>64.87</v>
      </c>
      <c r="F38" s="156">
        <v>65</v>
      </c>
      <c r="G38" s="91">
        <f t="shared" si="3"/>
        <v>56.29</v>
      </c>
      <c r="H38" s="91">
        <f t="shared" si="4"/>
        <v>56.29</v>
      </c>
      <c r="I38" s="91">
        <v>56.29</v>
      </c>
      <c r="J38" s="149">
        <f t="shared" si="5"/>
        <v>100</v>
      </c>
      <c r="K38" s="70"/>
      <c r="L38" s="6"/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156">
        <v>72</v>
      </c>
      <c r="E39" s="156"/>
      <c r="F39" s="156"/>
      <c r="G39" s="91">
        <f t="shared" si="3"/>
        <v>72</v>
      </c>
      <c r="H39" s="91">
        <f t="shared" si="4"/>
        <v>72</v>
      </c>
      <c r="I39" s="91">
        <v>85.625</v>
      </c>
      <c r="J39" s="149">
        <f t="shared" si="5"/>
        <v>84.087591240875909</v>
      </c>
      <c r="K39" s="70"/>
      <c r="L39" s="6"/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156">
        <v>0</v>
      </c>
      <c r="E40" s="156">
        <v>84.26</v>
      </c>
      <c r="F40" s="156">
        <v>0</v>
      </c>
      <c r="G40" s="91">
        <f t="shared" si="3"/>
        <v>84.26</v>
      </c>
      <c r="H40" s="91">
        <f t="shared" si="4"/>
        <v>84.26</v>
      </c>
      <c r="I40" s="91" t="s">
        <v>203</v>
      </c>
      <c r="J40" s="149" t="e">
        <f t="shared" si="5"/>
        <v>#VALUE!</v>
      </c>
      <c r="K40" s="70"/>
      <c r="L40" s="6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156">
        <v>55.5</v>
      </c>
      <c r="E41" s="156">
        <v>68</v>
      </c>
      <c r="F41" s="156">
        <v>55</v>
      </c>
      <c r="G41" s="91">
        <f t="shared" si="3"/>
        <v>59.5</v>
      </c>
      <c r="H41" s="91">
        <f t="shared" si="4"/>
        <v>59.5</v>
      </c>
      <c r="I41" s="91">
        <v>55.25</v>
      </c>
      <c r="J41" s="149">
        <f t="shared" si="5"/>
        <v>107.69230769230769</v>
      </c>
      <c r="K41" s="70"/>
      <c r="L41" s="6"/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156">
        <v>39</v>
      </c>
      <c r="E42" s="156">
        <v>54</v>
      </c>
      <c r="F42" s="156">
        <v>55</v>
      </c>
      <c r="G42" s="91">
        <f t="shared" si="3"/>
        <v>49.333333333333336</v>
      </c>
      <c r="H42" s="91">
        <f t="shared" si="4"/>
        <v>49.333333333333336</v>
      </c>
      <c r="I42" s="91">
        <v>47</v>
      </c>
      <c r="J42" s="149">
        <f t="shared" si="5"/>
        <v>104.9645390070922</v>
      </c>
      <c r="K42" s="70"/>
      <c r="L42" s="6"/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156">
        <v>41</v>
      </c>
      <c r="E43" s="156">
        <v>0</v>
      </c>
      <c r="F43" s="156">
        <v>0</v>
      </c>
      <c r="G43" s="91">
        <f t="shared" si="3"/>
        <v>41</v>
      </c>
      <c r="H43" s="91">
        <f t="shared" si="4"/>
        <v>41</v>
      </c>
      <c r="I43" s="91">
        <v>41</v>
      </c>
      <c r="J43" s="149">
        <f t="shared" si="5"/>
        <v>100</v>
      </c>
      <c r="K43" s="70"/>
      <c r="L43" s="6"/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156">
        <v>58</v>
      </c>
      <c r="E44" s="156">
        <v>81.75</v>
      </c>
      <c r="F44" s="156">
        <v>56</v>
      </c>
      <c r="G44" s="91">
        <f t="shared" si="3"/>
        <v>65.25</v>
      </c>
      <c r="H44" s="91">
        <f t="shared" si="4"/>
        <v>65.25</v>
      </c>
      <c r="I44" s="91">
        <v>65.25</v>
      </c>
      <c r="J44" s="149">
        <f t="shared" si="5"/>
        <v>100</v>
      </c>
      <c r="K44" s="70"/>
      <c r="L44" s="6"/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156">
        <v>136.5</v>
      </c>
      <c r="E45" s="156"/>
      <c r="F45" s="169">
        <v>160</v>
      </c>
      <c r="G45" s="91">
        <f t="shared" si="3"/>
        <v>148.25</v>
      </c>
      <c r="H45" s="91">
        <f t="shared" si="4"/>
        <v>148.25</v>
      </c>
      <c r="I45" s="91">
        <v>148.25</v>
      </c>
      <c r="J45" s="149">
        <f t="shared" si="5"/>
        <v>100</v>
      </c>
      <c r="K45" s="70"/>
      <c r="L45" s="6"/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156">
        <v>0</v>
      </c>
      <c r="E46" s="156">
        <v>0</v>
      </c>
      <c r="F46" s="156">
        <v>0</v>
      </c>
      <c r="G46" s="91" t="e">
        <f t="shared" si="3"/>
        <v>#DIV/0!</v>
      </c>
      <c r="H46" s="91" t="str">
        <f t="shared" si="4"/>
        <v/>
      </c>
      <c r="I46" s="91" t="s">
        <v>203</v>
      </c>
      <c r="J46" s="149" t="e">
        <f t="shared" si="5"/>
        <v>#VALUE!</v>
      </c>
      <c r="K46" s="70"/>
      <c r="L46" s="6"/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169">
        <v>39</v>
      </c>
      <c r="E47" s="169">
        <v>40</v>
      </c>
      <c r="F47" s="156">
        <v>65</v>
      </c>
      <c r="G47" s="91">
        <f t="shared" si="3"/>
        <v>48</v>
      </c>
      <c r="H47" s="91">
        <f t="shared" si="4"/>
        <v>48</v>
      </c>
      <c r="I47" s="91">
        <v>39</v>
      </c>
      <c r="J47" s="149">
        <f t="shared" si="5"/>
        <v>123.07692307692308</v>
      </c>
      <c r="K47" s="70"/>
      <c r="L47" s="6"/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156"/>
      <c r="E48" s="156">
        <v>245</v>
      </c>
      <c r="F48" s="156">
        <v>249</v>
      </c>
      <c r="G48" s="91">
        <f t="shared" si="3"/>
        <v>247</v>
      </c>
      <c r="H48" s="91">
        <f t="shared" si="4"/>
        <v>247</v>
      </c>
      <c r="I48" s="91">
        <v>249</v>
      </c>
      <c r="J48" s="149">
        <f t="shared" si="5"/>
        <v>99.196787148594382</v>
      </c>
      <c r="K48" s="70"/>
      <c r="L48" s="6"/>
    </row>
    <row r="49" spans="1:12" ht="24.95" customHeight="1" x14ac:dyDescent="0.2">
      <c r="A49" s="33">
        <v>47</v>
      </c>
      <c r="B49" s="68" t="s">
        <v>37</v>
      </c>
      <c r="C49" s="57" t="s">
        <v>2</v>
      </c>
      <c r="D49" s="156">
        <v>0</v>
      </c>
      <c r="E49" s="156">
        <v>363</v>
      </c>
      <c r="F49" s="156">
        <v>0</v>
      </c>
      <c r="G49" s="91">
        <f t="shared" si="3"/>
        <v>363</v>
      </c>
      <c r="H49" s="91">
        <f t="shared" si="4"/>
        <v>363</v>
      </c>
      <c r="I49" s="91" t="s">
        <v>203</v>
      </c>
      <c r="J49" s="149" t="e">
        <f t="shared" si="5"/>
        <v>#VALUE!</v>
      </c>
      <c r="K49" s="78"/>
      <c r="L49" s="6"/>
    </row>
    <row r="50" spans="1:12" ht="30.75" customHeight="1" x14ac:dyDescent="0.2">
      <c r="A50" s="33">
        <v>48</v>
      </c>
      <c r="B50" s="84" t="s">
        <v>153</v>
      </c>
      <c r="C50" s="83" t="s">
        <v>2</v>
      </c>
      <c r="D50" s="169">
        <v>290</v>
      </c>
      <c r="E50" s="156">
        <v>290</v>
      </c>
      <c r="F50" s="169">
        <v>308</v>
      </c>
      <c r="G50" s="91">
        <f t="shared" si="3"/>
        <v>296</v>
      </c>
      <c r="H50" s="91">
        <f t="shared" si="4"/>
        <v>296</v>
      </c>
      <c r="I50" s="91">
        <v>299</v>
      </c>
      <c r="J50" s="149">
        <f t="shared" si="5"/>
        <v>98.996655518394647</v>
      </c>
      <c r="K50" s="78"/>
      <c r="L50" s="6"/>
    </row>
    <row r="51" spans="1:12" ht="24.95" customHeight="1" x14ac:dyDescent="0.2">
      <c r="A51" s="33">
        <v>49</v>
      </c>
      <c r="B51" s="68" t="s">
        <v>59</v>
      </c>
      <c r="C51" s="57" t="s">
        <v>2</v>
      </c>
      <c r="D51" s="169"/>
      <c r="E51" s="169"/>
      <c r="F51" s="156">
        <v>2000</v>
      </c>
      <c r="G51" s="91">
        <f t="shared" si="3"/>
        <v>2000</v>
      </c>
      <c r="H51" s="91">
        <f t="shared" si="4"/>
        <v>2000</v>
      </c>
      <c r="I51" s="91">
        <v>2300</v>
      </c>
      <c r="J51" s="149">
        <f t="shared" si="5"/>
        <v>86.956521739130437</v>
      </c>
      <c r="K51" s="70"/>
      <c r="L51" s="6"/>
    </row>
    <row r="52" spans="1:12" ht="24.95" customHeight="1" x14ac:dyDescent="0.2">
      <c r="A52" s="33">
        <v>50</v>
      </c>
      <c r="B52" s="68" t="s">
        <v>102</v>
      </c>
      <c r="C52" s="57" t="s">
        <v>2</v>
      </c>
      <c r="D52" s="169">
        <v>270</v>
      </c>
      <c r="E52" s="156">
        <v>0</v>
      </c>
      <c r="F52" s="169">
        <v>268</v>
      </c>
      <c r="G52" s="91">
        <f t="shared" si="3"/>
        <v>269</v>
      </c>
      <c r="H52" s="91">
        <f t="shared" si="4"/>
        <v>269</v>
      </c>
      <c r="I52" s="91">
        <v>269</v>
      </c>
      <c r="J52" s="149">
        <f t="shared" si="5"/>
        <v>100</v>
      </c>
      <c r="K52" s="70"/>
      <c r="L52" s="6"/>
    </row>
    <row r="53" spans="1:12" ht="24.95" customHeight="1" x14ac:dyDescent="0.2">
      <c r="A53" s="33">
        <v>51</v>
      </c>
      <c r="B53" s="68" t="s">
        <v>103</v>
      </c>
      <c r="C53" s="57" t="s">
        <v>2</v>
      </c>
      <c r="D53" s="169">
        <v>40</v>
      </c>
      <c r="E53" s="156">
        <v>40</v>
      </c>
      <c r="F53" s="169">
        <v>46</v>
      </c>
      <c r="G53" s="91">
        <f t="shared" si="3"/>
        <v>42</v>
      </c>
      <c r="H53" s="91">
        <f t="shared" si="4"/>
        <v>42</v>
      </c>
      <c r="I53" s="91">
        <v>48.166666666666664</v>
      </c>
      <c r="J53" s="149">
        <f t="shared" si="5"/>
        <v>87.197231833910038</v>
      </c>
      <c r="K53" s="70"/>
      <c r="L53" s="6"/>
    </row>
    <row r="54" spans="1:12" ht="24.95" customHeight="1" x14ac:dyDescent="0.2">
      <c r="A54" s="33">
        <v>52</v>
      </c>
      <c r="B54" s="68" t="s">
        <v>104</v>
      </c>
      <c r="C54" s="57" t="s">
        <v>2</v>
      </c>
      <c r="D54" s="169">
        <v>63</v>
      </c>
      <c r="E54" s="169">
        <v>49.3</v>
      </c>
      <c r="F54" s="156">
        <v>70</v>
      </c>
      <c r="G54" s="91">
        <f t="shared" si="3"/>
        <v>60.766666666666673</v>
      </c>
      <c r="H54" s="91">
        <f t="shared" si="4"/>
        <v>60.766666666666673</v>
      </c>
      <c r="I54" s="91">
        <v>61.5</v>
      </c>
      <c r="J54" s="149">
        <f t="shared" si="5"/>
        <v>98.807588075880773</v>
      </c>
      <c r="K54" s="70"/>
      <c r="L54" s="6"/>
    </row>
    <row r="55" spans="1:12" ht="24.95" customHeight="1" x14ac:dyDescent="0.2">
      <c r="A55" s="33">
        <v>53</v>
      </c>
      <c r="B55" s="68" t="s">
        <v>105</v>
      </c>
      <c r="C55" s="57" t="s">
        <v>2</v>
      </c>
      <c r="D55" s="156">
        <v>0</v>
      </c>
      <c r="E55" s="156">
        <v>0</v>
      </c>
      <c r="F55" s="156">
        <v>276</v>
      </c>
      <c r="G55" s="91">
        <f t="shared" si="3"/>
        <v>276</v>
      </c>
      <c r="H55" s="91">
        <f t="shared" si="4"/>
        <v>276</v>
      </c>
      <c r="I55" s="91">
        <v>276</v>
      </c>
      <c r="J55" s="149">
        <f t="shared" si="5"/>
        <v>100</v>
      </c>
      <c r="K55" s="70"/>
      <c r="L55" s="6"/>
    </row>
    <row r="56" spans="1:12" ht="24.95" customHeight="1" x14ac:dyDescent="0.2">
      <c r="A56" s="33">
        <v>54</v>
      </c>
      <c r="B56" s="68" t="s">
        <v>128</v>
      </c>
      <c r="C56" s="57" t="s">
        <v>2</v>
      </c>
      <c r="D56" s="156">
        <v>0</v>
      </c>
      <c r="E56" s="156">
        <v>0</v>
      </c>
      <c r="F56" s="156">
        <v>0</v>
      </c>
      <c r="G56" s="91" t="e">
        <f t="shared" si="3"/>
        <v>#DIV/0!</v>
      </c>
      <c r="H56" s="91" t="str">
        <f t="shared" si="4"/>
        <v/>
      </c>
      <c r="I56" s="91" t="s">
        <v>203</v>
      </c>
      <c r="J56" s="149" t="e">
        <f t="shared" si="5"/>
        <v>#VALUE!</v>
      </c>
      <c r="K56" s="70"/>
      <c r="L56" s="6"/>
    </row>
    <row r="57" spans="1:12" ht="24.95" customHeight="1" x14ac:dyDescent="0.2">
      <c r="A57" s="33">
        <v>55</v>
      </c>
      <c r="B57" s="68" t="s">
        <v>15</v>
      </c>
      <c r="C57" s="57" t="s">
        <v>89</v>
      </c>
      <c r="D57" s="169">
        <v>148.5</v>
      </c>
      <c r="E57" s="169">
        <v>161.5</v>
      </c>
      <c r="F57" s="156">
        <v>146</v>
      </c>
      <c r="G57" s="91">
        <f t="shared" si="3"/>
        <v>152</v>
      </c>
      <c r="H57" s="91">
        <f t="shared" si="4"/>
        <v>152</v>
      </c>
      <c r="I57" s="91">
        <v>147.25</v>
      </c>
      <c r="J57" s="149">
        <f t="shared" si="5"/>
        <v>103.2258064516129</v>
      </c>
      <c r="K57" s="70"/>
      <c r="L57" s="6"/>
    </row>
    <row r="58" spans="1:12" ht="24.95" customHeight="1" x14ac:dyDescent="0.2">
      <c r="A58" s="33">
        <v>56</v>
      </c>
      <c r="B58" s="68" t="s">
        <v>199</v>
      </c>
      <c r="C58" s="155" t="s">
        <v>2</v>
      </c>
      <c r="D58" s="156">
        <v>791</v>
      </c>
      <c r="E58" s="169">
        <v>1250</v>
      </c>
      <c r="F58" s="169">
        <v>636.9</v>
      </c>
      <c r="G58" s="91">
        <f t="shared" si="3"/>
        <v>892.63333333333333</v>
      </c>
      <c r="H58" s="91">
        <f t="shared" si="4"/>
        <v>892.63333333333333</v>
      </c>
      <c r="I58" s="91">
        <v>915</v>
      </c>
      <c r="J58" s="144">
        <f t="shared" si="5"/>
        <v>97.555555555555557</v>
      </c>
      <c r="K58" s="70"/>
      <c r="L58" s="6"/>
    </row>
    <row r="59" spans="1:12" ht="24.95" customHeight="1" x14ac:dyDescent="0.2">
      <c r="A59" s="33">
        <v>57</v>
      </c>
      <c r="B59" s="68" t="s">
        <v>200</v>
      </c>
      <c r="C59" s="155" t="s">
        <v>2</v>
      </c>
      <c r="D59" s="156">
        <v>1250</v>
      </c>
      <c r="E59" s="169">
        <v>591</v>
      </c>
      <c r="F59" s="169">
        <v>999</v>
      </c>
      <c r="G59" s="91">
        <f t="shared" si="3"/>
        <v>946.66666666666663</v>
      </c>
      <c r="H59" s="91">
        <f t="shared" si="4"/>
        <v>946.66666666666663</v>
      </c>
      <c r="I59" s="91">
        <v>999</v>
      </c>
      <c r="J59" s="144">
        <f t="shared" ref="J59:J86" si="6">H59/I59*100</f>
        <v>94.761428094761428</v>
      </c>
      <c r="K59" s="70"/>
      <c r="L59" s="6"/>
    </row>
    <row r="60" spans="1:12" ht="24.95" customHeight="1" x14ac:dyDescent="0.2">
      <c r="A60" s="33">
        <v>58</v>
      </c>
      <c r="B60" s="68" t="s">
        <v>85</v>
      </c>
      <c r="C60" s="57" t="s">
        <v>2</v>
      </c>
      <c r="D60" s="156">
        <v>190</v>
      </c>
      <c r="E60" s="169">
        <v>189</v>
      </c>
      <c r="F60" s="156">
        <v>207</v>
      </c>
      <c r="G60" s="91">
        <f t="shared" ref="G60:G86" si="7">AVERAGEIF(D60:F60,"&gt;0")</f>
        <v>195.33333333333334</v>
      </c>
      <c r="H60" s="91">
        <f t="shared" ref="H60:H86" si="8">IFERROR(G60,"")</f>
        <v>195.33333333333334</v>
      </c>
      <c r="I60" s="91">
        <v>162</v>
      </c>
      <c r="J60" s="149">
        <f t="shared" si="6"/>
        <v>120.57613168724279</v>
      </c>
      <c r="K60" s="70"/>
      <c r="L60" s="6"/>
    </row>
    <row r="61" spans="1:12" ht="24.95" customHeight="1" x14ac:dyDescent="0.2">
      <c r="A61" s="33">
        <v>59</v>
      </c>
      <c r="B61" s="68" t="s">
        <v>106</v>
      </c>
      <c r="C61" s="57" t="s">
        <v>89</v>
      </c>
      <c r="D61" s="169">
        <v>92.22</v>
      </c>
      <c r="E61" s="169">
        <v>90.22</v>
      </c>
      <c r="F61" s="169">
        <v>69.5</v>
      </c>
      <c r="G61" s="91">
        <f t="shared" si="7"/>
        <v>83.98</v>
      </c>
      <c r="H61" s="91">
        <f t="shared" si="8"/>
        <v>83.98</v>
      </c>
      <c r="I61" s="91">
        <v>83.98</v>
      </c>
      <c r="J61" s="149">
        <f t="shared" si="6"/>
        <v>100</v>
      </c>
      <c r="K61" s="70"/>
      <c r="L61" s="6"/>
    </row>
    <row r="62" spans="1:12" ht="24.95" customHeight="1" x14ac:dyDescent="0.2">
      <c r="A62" s="33">
        <v>60</v>
      </c>
      <c r="B62" s="68" t="s">
        <v>129</v>
      </c>
      <c r="C62" s="57" t="s">
        <v>2</v>
      </c>
      <c r="D62" s="156">
        <v>278.94</v>
      </c>
      <c r="E62" s="156">
        <v>278</v>
      </c>
      <c r="F62" s="156">
        <v>290</v>
      </c>
      <c r="G62" s="91">
        <f t="shared" si="7"/>
        <v>282.31333333333333</v>
      </c>
      <c r="H62" s="91">
        <f t="shared" si="8"/>
        <v>282.31333333333333</v>
      </c>
      <c r="I62" s="91">
        <v>282.31333333333333</v>
      </c>
      <c r="J62" s="149">
        <f t="shared" si="6"/>
        <v>100</v>
      </c>
      <c r="K62" s="70"/>
      <c r="L62" s="6"/>
    </row>
    <row r="63" spans="1:12" ht="24.95" customHeight="1" x14ac:dyDescent="0.2">
      <c r="A63" s="33">
        <v>61</v>
      </c>
      <c r="B63" s="68" t="s">
        <v>130</v>
      </c>
      <c r="C63" s="57" t="s">
        <v>2</v>
      </c>
      <c r="D63" s="156">
        <v>379.99</v>
      </c>
      <c r="E63" s="156">
        <v>370</v>
      </c>
      <c r="F63" s="156">
        <v>358.33</v>
      </c>
      <c r="G63" s="91">
        <f t="shared" si="7"/>
        <v>369.44</v>
      </c>
      <c r="H63" s="91">
        <f t="shared" si="8"/>
        <v>369.44</v>
      </c>
      <c r="I63" s="91">
        <v>369.44</v>
      </c>
      <c r="J63" s="149">
        <f t="shared" si="6"/>
        <v>100</v>
      </c>
      <c r="K63" s="70"/>
      <c r="L63" s="6"/>
    </row>
    <row r="64" spans="1:12" ht="24.95" customHeight="1" x14ac:dyDescent="0.2">
      <c r="A64" s="33">
        <v>62</v>
      </c>
      <c r="B64" s="68" t="s">
        <v>17</v>
      </c>
      <c r="C64" s="57" t="s">
        <v>2</v>
      </c>
      <c r="D64" s="156">
        <v>0</v>
      </c>
      <c r="E64" s="156">
        <v>0</v>
      </c>
      <c r="F64" s="156">
        <v>0</v>
      </c>
      <c r="G64" s="91" t="e">
        <f t="shared" si="7"/>
        <v>#DIV/0!</v>
      </c>
      <c r="H64" s="91" t="str">
        <f t="shared" si="8"/>
        <v/>
      </c>
      <c r="I64" s="91" t="s">
        <v>203</v>
      </c>
      <c r="J64" s="149" t="e">
        <f t="shared" si="6"/>
        <v>#VALUE!</v>
      </c>
      <c r="K64" s="70"/>
      <c r="L64" s="6"/>
    </row>
    <row r="65" spans="1:12" ht="24.95" customHeight="1" x14ac:dyDescent="0.2">
      <c r="A65" s="33">
        <v>63</v>
      </c>
      <c r="B65" s="68" t="s">
        <v>107</v>
      </c>
      <c r="C65" s="57" t="s">
        <v>2</v>
      </c>
      <c r="D65" s="156">
        <v>66</v>
      </c>
      <c r="E65" s="156">
        <v>45</v>
      </c>
      <c r="F65" s="156">
        <v>50</v>
      </c>
      <c r="G65" s="91">
        <f t="shared" si="7"/>
        <v>53.666666666666664</v>
      </c>
      <c r="H65" s="91">
        <f t="shared" si="8"/>
        <v>53.666666666666664</v>
      </c>
      <c r="I65" s="91">
        <v>62</v>
      </c>
      <c r="J65" s="149">
        <f t="shared" si="6"/>
        <v>86.55913978494624</v>
      </c>
      <c r="K65" s="70"/>
      <c r="L65" s="6"/>
    </row>
    <row r="66" spans="1:12" ht="24.95" customHeight="1" x14ac:dyDescent="0.2">
      <c r="A66" s="33">
        <v>64</v>
      </c>
      <c r="B66" s="84" t="s">
        <v>154</v>
      </c>
      <c r="C66" s="83" t="s">
        <v>2</v>
      </c>
      <c r="D66" s="156">
        <v>0</v>
      </c>
      <c r="E66" s="156">
        <v>0</v>
      </c>
      <c r="F66" s="156">
        <v>0</v>
      </c>
      <c r="G66" s="91" t="e">
        <f t="shared" si="7"/>
        <v>#DIV/0!</v>
      </c>
      <c r="H66" s="91" t="str">
        <f t="shared" si="8"/>
        <v/>
      </c>
      <c r="I66" s="91" t="s">
        <v>203</v>
      </c>
      <c r="J66" s="149" t="e">
        <f t="shared" si="6"/>
        <v>#VALUE!</v>
      </c>
      <c r="K66" s="70"/>
      <c r="L66" s="6"/>
    </row>
    <row r="67" spans="1:12" ht="24.95" customHeight="1" x14ac:dyDescent="0.2">
      <c r="A67" s="33">
        <v>65</v>
      </c>
      <c r="B67" s="68" t="s">
        <v>20</v>
      </c>
      <c r="C67" s="57" t="s">
        <v>2</v>
      </c>
      <c r="D67" s="156">
        <v>54.5</v>
      </c>
      <c r="E67" s="156">
        <v>53</v>
      </c>
      <c r="F67" s="156">
        <v>48.5</v>
      </c>
      <c r="G67" s="91">
        <f t="shared" si="7"/>
        <v>52</v>
      </c>
      <c r="H67" s="91">
        <f t="shared" si="8"/>
        <v>52</v>
      </c>
      <c r="I67" s="91">
        <v>52</v>
      </c>
      <c r="J67" s="149">
        <f t="shared" si="6"/>
        <v>100</v>
      </c>
      <c r="K67" s="70"/>
      <c r="L67" s="6"/>
    </row>
    <row r="68" spans="1:12" ht="24.95" customHeight="1" x14ac:dyDescent="0.2">
      <c r="A68" s="33">
        <v>66</v>
      </c>
      <c r="B68" s="68" t="s">
        <v>13</v>
      </c>
      <c r="C68" s="57" t="s">
        <v>2</v>
      </c>
      <c r="D68" s="156">
        <v>690</v>
      </c>
      <c r="E68" s="156">
        <v>0</v>
      </c>
      <c r="F68" s="156">
        <v>0</v>
      </c>
      <c r="G68" s="91">
        <f t="shared" si="7"/>
        <v>690</v>
      </c>
      <c r="H68" s="91">
        <f t="shared" si="8"/>
        <v>690</v>
      </c>
      <c r="I68" s="91">
        <v>735</v>
      </c>
      <c r="J68" s="149">
        <f t="shared" si="6"/>
        <v>93.877551020408163</v>
      </c>
      <c r="K68" s="70"/>
      <c r="L68" s="6"/>
    </row>
    <row r="69" spans="1:12" ht="31.5" customHeight="1" x14ac:dyDescent="0.2">
      <c r="A69" s="33">
        <v>67</v>
      </c>
      <c r="B69" s="84" t="s">
        <v>155</v>
      </c>
      <c r="C69" s="83" t="s">
        <v>2</v>
      </c>
      <c r="D69" s="156">
        <v>520</v>
      </c>
      <c r="E69" s="156">
        <v>544</v>
      </c>
      <c r="F69" s="156">
        <v>439</v>
      </c>
      <c r="G69" s="91">
        <f t="shared" si="7"/>
        <v>501</v>
      </c>
      <c r="H69" s="91">
        <f t="shared" si="8"/>
        <v>501</v>
      </c>
      <c r="I69" s="91">
        <v>501</v>
      </c>
      <c r="J69" s="149">
        <f t="shared" si="6"/>
        <v>100</v>
      </c>
      <c r="K69" s="70"/>
      <c r="L69" s="6"/>
    </row>
    <row r="70" spans="1:12" ht="24.95" customHeight="1" x14ac:dyDescent="0.2">
      <c r="A70" s="33">
        <v>68</v>
      </c>
      <c r="B70" s="84" t="s">
        <v>156</v>
      </c>
      <c r="C70" s="83" t="s">
        <v>2</v>
      </c>
      <c r="D70" s="156">
        <v>0</v>
      </c>
      <c r="E70" s="156">
        <v>0</v>
      </c>
      <c r="F70" s="156">
        <v>0</v>
      </c>
      <c r="G70" s="91" t="e">
        <f t="shared" si="7"/>
        <v>#DIV/0!</v>
      </c>
      <c r="H70" s="91" t="str">
        <f t="shared" si="8"/>
        <v/>
      </c>
      <c r="I70" s="91" t="s">
        <v>203</v>
      </c>
      <c r="J70" s="149" t="e">
        <f t="shared" si="6"/>
        <v>#VALUE!</v>
      </c>
      <c r="K70" s="70"/>
      <c r="L70" s="6"/>
    </row>
    <row r="71" spans="1:12" ht="24.95" customHeight="1" x14ac:dyDescent="0.2">
      <c r="A71" s="33">
        <v>69</v>
      </c>
      <c r="B71" s="84" t="s">
        <v>157</v>
      </c>
      <c r="C71" s="83" t="s">
        <v>2</v>
      </c>
      <c r="D71" s="156">
        <v>145</v>
      </c>
      <c r="E71" s="156">
        <v>0</v>
      </c>
      <c r="F71" s="156">
        <v>0</v>
      </c>
      <c r="G71" s="91">
        <f t="shared" si="7"/>
        <v>145</v>
      </c>
      <c r="H71" s="91">
        <f t="shared" si="8"/>
        <v>145</v>
      </c>
      <c r="I71" s="91">
        <v>145</v>
      </c>
      <c r="J71" s="149">
        <f t="shared" si="6"/>
        <v>100</v>
      </c>
      <c r="K71" s="70"/>
      <c r="L71" s="6"/>
    </row>
    <row r="72" spans="1:12" ht="24.95" customHeight="1" x14ac:dyDescent="0.2">
      <c r="A72" s="33">
        <v>70</v>
      </c>
      <c r="B72" s="68" t="s">
        <v>139</v>
      </c>
      <c r="C72" s="57" t="s">
        <v>2</v>
      </c>
      <c r="D72" s="156">
        <v>0</v>
      </c>
      <c r="E72" s="156">
        <v>0</v>
      </c>
      <c r="F72" s="156">
        <v>0</v>
      </c>
      <c r="G72" s="91" t="e">
        <f t="shared" si="7"/>
        <v>#DIV/0!</v>
      </c>
      <c r="H72" s="91" t="str">
        <f t="shared" si="8"/>
        <v/>
      </c>
      <c r="I72" s="91" t="s">
        <v>203</v>
      </c>
      <c r="J72" s="149" t="e">
        <f t="shared" si="6"/>
        <v>#VALUE!</v>
      </c>
      <c r="K72" s="70"/>
      <c r="L72" s="6"/>
    </row>
    <row r="73" spans="1:12" ht="24.95" customHeight="1" x14ac:dyDescent="0.2">
      <c r="A73" s="33">
        <v>71</v>
      </c>
      <c r="B73" s="68" t="s">
        <v>75</v>
      </c>
      <c r="C73" s="57" t="s">
        <v>2</v>
      </c>
      <c r="D73" s="169">
        <v>0</v>
      </c>
      <c r="E73" s="169">
        <v>0</v>
      </c>
      <c r="F73" s="169">
        <v>0</v>
      </c>
      <c r="G73" s="91" t="e">
        <f t="shared" si="7"/>
        <v>#DIV/0!</v>
      </c>
      <c r="H73" s="91" t="str">
        <f t="shared" si="8"/>
        <v/>
      </c>
      <c r="I73" s="91" t="s">
        <v>203</v>
      </c>
      <c r="J73" s="149" t="e">
        <f t="shared" si="6"/>
        <v>#VALUE!</v>
      </c>
      <c r="K73" s="70"/>
      <c r="L73" s="6"/>
    </row>
    <row r="74" spans="1:12" ht="24.95" customHeight="1" x14ac:dyDescent="0.2">
      <c r="A74" s="33">
        <v>72</v>
      </c>
      <c r="B74" s="68" t="s">
        <v>108</v>
      </c>
      <c r="C74" s="57" t="s">
        <v>2</v>
      </c>
      <c r="D74" s="156">
        <v>0</v>
      </c>
      <c r="E74" s="156">
        <v>0</v>
      </c>
      <c r="F74" s="156">
        <v>0</v>
      </c>
      <c r="G74" s="91" t="e">
        <f t="shared" si="7"/>
        <v>#DIV/0!</v>
      </c>
      <c r="H74" s="91" t="str">
        <f t="shared" si="8"/>
        <v/>
      </c>
      <c r="I74" s="91" t="s">
        <v>203</v>
      </c>
      <c r="J74" s="149" t="e">
        <f t="shared" si="6"/>
        <v>#VALUE!</v>
      </c>
      <c r="K74" s="70"/>
      <c r="L74" s="6"/>
    </row>
    <row r="75" spans="1:12" ht="24.95" customHeight="1" x14ac:dyDescent="0.2">
      <c r="A75" s="33">
        <v>73</v>
      </c>
      <c r="B75" s="68" t="s">
        <v>55</v>
      </c>
      <c r="C75" s="57" t="s">
        <v>2</v>
      </c>
      <c r="D75" s="156">
        <v>0</v>
      </c>
      <c r="E75" s="169">
        <v>0</v>
      </c>
      <c r="F75" s="156">
        <v>200</v>
      </c>
      <c r="G75" s="91">
        <f t="shared" si="7"/>
        <v>200</v>
      </c>
      <c r="H75" s="91">
        <f t="shared" si="8"/>
        <v>200</v>
      </c>
      <c r="I75" s="91" t="s">
        <v>203</v>
      </c>
      <c r="J75" s="149" t="e">
        <f t="shared" si="6"/>
        <v>#VALUE!</v>
      </c>
      <c r="K75" s="70"/>
      <c r="L75" s="6"/>
    </row>
    <row r="76" spans="1:12" ht="24.95" customHeight="1" x14ac:dyDescent="0.2">
      <c r="A76" s="33">
        <v>74</v>
      </c>
      <c r="B76" s="68" t="s">
        <v>52</v>
      </c>
      <c r="C76" s="57" t="s">
        <v>2</v>
      </c>
      <c r="D76" s="156">
        <v>199</v>
      </c>
      <c r="E76" s="156"/>
      <c r="F76" s="156">
        <v>190</v>
      </c>
      <c r="G76" s="91">
        <f t="shared" si="7"/>
        <v>194.5</v>
      </c>
      <c r="H76" s="91">
        <f t="shared" si="8"/>
        <v>194.5</v>
      </c>
      <c r="I76" s="91">
        <v>299</v>
      </c>
      <c r="J76" s="149">
        <f t="shared" si="6"/>
        <v>65.050167224080269</v>
      </c>
      <c r="K76" s="70"/>
      <c r="L76" s="6"/>
    </row>
    <row r="77" spans="1:12" ht="24.95" customHeight="1" x14ac:dyDescent="0.2">
      <c r="A77" s="33">
        <v>75</v>
      </c>
      <c r="B77" s="68" t="s">
        <v>109</v>
      </c>
      <c r="C77" s="57" t="s">
        <v>2</v>
      </c>
      <c r="D77" s="156">
        <v>235.13</v>
      </c>
      <c r="E77" s="156"/>
      <c r="F77" s="156">
        <v>235.13</v>
      </c>
      <c r="G77" s="91">
        <f t="shared" si="7"/>
        <v>235.13</v>
      </c>
      <c r="H77" s="91">
        <f t="shared" si="8"/>
        <v>235.13</v>
      </c>
      <c r="I77" s="91">
        <v>235.13</v>
      </c>
      <c r="J77" s="206">
        <f t="shared" si="6"/>
        <v>100</v>
      </c>
      <c r="K77" s="70"/>
      <c r="L77" s="6"/>
    </row>
    <row r="78" spans="1:12" ht="24.95" customHeight="1" x14ac:dyDescent="0.2">
      <c r="A78" s="33">
        <v>76</v>
      </c>
      <c r="B78" s="68" t="s">
        <v>110</v>
      </c>
      <c r="C78" s="57" t="s">
        <v>2</v>
      </c>
      <c r="D78" s="156">
        <v>0</v>
      </c>
      <c r="E78" s="169">
        <v>0</v>
      </c>
      <c r="F78" s="169">
        <v>0</v>
      </c>
      <c r="G78" s="91" t="e">
        <f t="shared" si="7"/>
        <v>#DIV/0!</v>
      </c>
      <c r="H78" s="91" t="str">
        <f t="shared" si="8"/>
        <v/>
      </c>
      <c r="I78" s="91" t="s">
        <v>203</v>
      </c>
      <c r="J78" s="149" t="e">
        <f t="shared" si="6"/>
        <v>#VALUE!</v>
      </c>
      <c r="K78" s="70"/>
      <c r="L78" s="6"/>
    </row>
    <row r="79" spans="1:12" ht="24.95" customHeight="1" x14ac:dyDescent="0.2">
      <c r="A79" s="33">
        <v>77</v>
      </c>
      <c r="B79" s="68" t="s">
        <v>14</v>
      </c>
      <c r="C79" s="57" t="s">
        <v>2</v>
      </c>
      <c r="D79" s="169">
        <v>0</v>
      </c>
      <c r="E79" s="156">
        <v>391</v>
      </c>
      <c r="F79" s="156">
        <v>344</v>
      </c>
      <c r="G79" s="91">
        <f t="shared" si="7"/>
        <v>367.5</v>
      </c>
      <c r="H79" s="91">
        <f t="shared" si="8"/>
        <v>367.5</v>
      </c>
      <c r="I79" s="91">
        <v>367.5</v>
      </c>
      <c r="J79" s="149">
        <f t="shared" si="6"/>
        <v>100</v>
      </c>
      <c r="K79" s="70"/>
      <c r="L79" s="6"/>
    </row>
    <row r="80" spans="1:12" ht="24.95" customHeight="1" x14ac:dyDescent="0.2">
      <c r="A80" s="33">
        <v>78</v>
      </c>
      <c r="B80" s="84" t="s">
        <v>158</v>
      </c>
      <c r="C80" s="83" t="s">
        <v>2</v>
      </c>
      <c r="D80" s="156">
        <v>218.9</v>
      </c>
      <c r="E80" s="156">
        <v>213</v>
      </c>
      <c r="F80" s="156">
        <v>0</v>
      </c>
      <c r="G80" s="91">
        <f t="shared" si="7"/>
        <v>215.95</v>
      </c>
      <c r="H80" s="91">
        <f t="shared" si="8"/>
        <v>215.95</v>
      </c>
      <c r="I80" s="91">
        <v>215.95</v>
      </c>
      <c r="J80" s="149">
        <f t="shared" si="6"/>
        <v>100</v>
      </c>
      <c r="K80" s="70"/>
      <c r="L80" s="6"/>
    </row>
    <row r="81" spans="1:12" ht="24.95" customHeight="1" x14ac:dyDescent="0.2">
      <c r="A81" s="33">
        <v>79</v>
      </c>
      <c r="B81" s="68" t="s">
        <v>42</v>
      </c>
      <c r="C81" s="57" t="s">
        <v>2</v>
      </c>
      <c r="D81" s="156">
        <v>177</v>
      </c>
      <c r="E81" s="156">
        <v>204</v>
      </c>
      <c r="F81" s="156">
        <v>203</v>
      </c>
      <c r="G81" s="91">
        <f t="shared" si="7"/>
        <v>194.66666666666666</v>
      </c>
      <c r="H81" s="91">
        <f t="shared" si="8"/>
        <v>194.66666666666666</v>
      </c>
      <c r="I81" s="91">
        <v>194.66666666666666</v>
      </c>
      <c r="J81" s="149">
        <f t="shared" si="6"/>
        <v>100</v>
      </c>
      <c r="K81" s="70"/>
      <c r="L81" s="6"/>
    </row>
    <row r="82" spans="1:12" ht="24.95" customHeight="1" x14ac:dyDescent="0.2">
      <c r="A82" s="33">
        <v>80</v>
      </c>
      <c r="B82" s="68" t="s">
        <v>44</v>
      </c>
      <c r="C82" s="57" t="s">
        <v>2</v>
      </c>
      <c r="D82" s="156">
        <v>309</v>
      </c>
      <c r="E82" s="156">
        <v>263</v>
      </c>
      <c r="F82" s="156">
        <v>225</v>
      </c>
      <c r="G82" s="91">
        <f t="shared" si="7"/>
        <v>265.66666666666669</v>
      </c>
      <c r="H82" s="91">
        <f t="shared" si="8"/>
        <v>265.66666666666669</v>
      </c>
      <c r="I82" s="91">
        <v>257.5</v>
      </c>
      <c r="J82" s="149">
        <f t="shared" si="6"/>
        <v>103.17152103559873</v>
      </c>
      <c r="K82" s="70"/>
      <c r="L82" s="6"/>
    </row>
    <row r="83" spans="1:12" ht="24.95" customHeight="1" x14ac:dyDescent="0.2">
      <c r="A83" s="33">
        <v>81</v>
      </c>
      <c r="B83" s="68" t="s">
        <v>33</v>
      </c>
      <c r="C83" s="57" t="s">
        <v>2</v>
      </c>
      <c r="D83" s="156">
        <v>213.33</v>
      </c>
      <c r="E83" s="156">
        <v>213.33</v>
      </c>
      <c r="F83" s="156">
        <v>157.5</v>
      </c>
      <c r="G83" s="91">
        <f t="shared" si="7"/>
        <v>194.72000000000003</v>
      </c>
      <c r="H83" s="91">
        <f t="shared" si="8"/>
        <v>194.72000000000003</v>
      </c>
      <c r="I83" s="91">
        <v>194.72000000000003</v>
      </c>
      <c r="J83" s="149">
        <f t="shared" si="6"/>
        <v>100</v>
      </c>
      <c r="K83" s="70"/>
      <c r="L83" s="6"/>
    </row>
    <row r="84" spans="1:12" ht="24.95" customHeight="1" x14ac:dyDescent="0.2">
      <c r="A84" s="33">
        <v>82</v>
      </c>
      <c r="B84" s="68" t="s">
        <v>46</v>
      </c>
      <c r="C84" s="57" t="s">
        <v>2</v>
      </c>
      <c r="D84" s="156">
        <v>275</v>
      </c>
      <c r="E84" s="169">
        <v>273</v>
      </c>
      <c r="F84" s="169">
        <v>281.3</v>
      </c>
      <c r="G84" s="91">
        <f t="shared" si="7"/>
        <v>276.43333333333334</v>
      </c>
      <c r="H84" s="91">
        <f t="shared" si="8"/>
        <v>276.43333333333334</v>
      </c>
      <c r="I84" s="91">
        <v>276.43333333333334</v>
      </c>
      <c r="J84" s="149">
        <f t="shared" si="6"/>
        <v>100</v>
      </c>
      <c r="K84" s="70"/>
      <c r="L84" s="6"/>
    </row>
    <row r="85" spans="1:12" ht="24.95" customHeight="1" x14ac:dyDescent="0.2">
      <c r="A85" s="33">
        <v>83</v>
      </c>
      <c r="B85" s="84" t="s">
        <v>159</v>
      </c>
      <c r="C85" s="85" t="s">
        <v>2</v>
      </c>
      <c r="D85" s="156">
        <v>0</v>
      </c>
      <c r="E85" s="156">
        <v>0</v>
      </c>
      <c r="F85" s="156">
        <v>0</v>
      </c>
      <c r="G85" s="91" t="e">
        <f t="shared" si="7"/>
        <v>#DIV/0!</v>
      </c>
      <c r="H85" s="91" t="str">
        <f t="shared" si="8"/>
        <v/>
      </c>
      <c r="I85" s="91" t="s">
        <v>203</v>
      </c>
      <c r="J85" s="149" t="e">
        <f t="shared" si="6"/>
        <v>#VALUE!</v>
      </c>
      <c r="K85" s="70"/>
      <c r="L85" s="6"/>
    </row>
    <row r="86" spans="1:12" ht="24.95" customHeight="1" x14ac:dyDescent="0.2">
      <c r="A86" s="33">
        <v>84</v>
      </c>
      <c r="B86" s="84" t="s">
        <v>160</v>
      </c>
      <c r="C86" s="85" t="s">
        <v>2</v>
      </c>
      <c r="D86" s="156">
        <v>0</v>
      </c>
      <c r="E86" s="156">
        <v>0</v>
      </c>
      <c r="F86" s="156">
        <v>0</v>
      </c>
      <c r="G86" s="91" t="e">
        <f t="shared" si="7"/>
        <v>#DIV/0!</v>
      </c>
      <c r="H86" s="91" t="str">
        <f t="shared" si="8"/>
        <v/>
      </c>
      <c r="I86" s="91" t="s">
        <v>203</v>
      </c>
      <c r="J86" s="149" t="e">
        <f t="shared" si="6"/>
        <v>#VALUE!</v>
      </c>
      <c r="K86" s="70"/>
      <c r="L86" s="6"/>
    </row>
    <row r="87" spans="1:12" ht="24.95" customHeight="1" x14ac:dyDescent="0.2">
      <c r="A87" s="33">
        <v>85</v>
      </c>
      <c r="B87" s="84" t="s">
        <v>161</v>
      </c>
      <c r="C87" s="85" t="s">
        <v>2</v>
      </c>
      <c r="D87" s="156">
        <v>0</v>
      </c>
      <c r="E87" s="156">
        <v>0</v>
      </c>
      <c r="F87" s="156">
        <v>0</v>
      </c>
      <c r="G87" s="91" t="e">
        <f t="shared" ref="G87:G115" si="9">AVERAGEIF(D87:F87,"&gt;0")</f>
        <v>#DIV/0!</v>
      </c>
      <c r="H87" s="91" t="str">
        <f t="shared" ref="H87:H115" si="10">IFERROR(G87,"")</f>
        <v/>
      </c>
      <c r="I87" s="91" t="s">
        <v>203</v>
      </c>
      <c r="J87" s="149" t="e">
        <f t="shared" ref="J87:J115" si="11">H87/I87*100</f>
        <v>#VALUE!</v>
      </c>
      <c r="K87" s="70"/>
      <c r="L87" s="6"/>
    </row>
    <row r="88" spans="1:12" ht="24.95" customHeight="1" x14ac:dyDescent="0.2">
      <c r="A88" s="33">
        <v>86</v>
      </c>
      <c r="B88" s="84" t="s">
        <v>162</v>
      </c>
      <c r="C88" s="85" t="s">
        <v>2</v>
      </c>
      <c r="D88" s="156">
        <v>0</v>
      </c>
      <c r="E88" s="156">
        <v>0</v>
      </c>
      <c r="F88" s="156">
        <v>0</v>
      </c>
      <c r="G88" s="91" t="e">
        <f t="shared" si="9"/>
        <v>#DIV/0!</v>
      </c>
      <c r="H88" s="91" t="str">
        <f t="shared" si="10"/>
        <v/>
      </c>
      <c r="I88" s="91" t="s">
        <v>203</v>
      </c>
      <c r="J88" s="149" t="e">
        <f t="shared" si="11"/>
        <v>#VALUE!</v>
      </c>
      <c r="K88" s="70"/>
      <c r="L88" s="6"/>
    </row>
    <row r="89" spans="1:12" ht="24.95" customHeight="1" x14ac:dyDescent="0.2">
      <c r="A89" s="33">
        <v>87</v>
      </c>
      <c r="B89" s="68" t="s">
        <v>138</v>
      </c>
      <c r="C89" s="57" t="s">
        <v>2</v>
      </c>
      <c r="D89" s="156">
        <v>168</v>
      </c>
      <c r="E89" s="156">
        <v>0</v>
      </c>
      <c r="F89" s="156">
        <v>0</v>
      </c>
      <c r="G89" s="91">
        <f t="shared" si="9"/>
        <v>168</v>
      </c>
      <c r="H89" s="91">
        <f t="shared" si="10"/>
        <v>168</v>
      </c>
      <c r="I89" s="91" t="s">
        <v>203</v>
      </c>
      <c r="J89" s="149" t="e">
        <f t="shared" si="11"/>
        <v>#VALUE!</v>
      </c>
      <c r="K89" s="70"/>
      <c r="L89" s="6"/>
    </row>
    <row r="90" spans="1:12" ht="24.95" customHeight="1" x14ac:dyDescent="0.2">
      <c r="A90" s="33">
        <v>88</v>
      </c>
      <c r="B90" s="68" t="s">
        <v>76</v>
      </c>
      <c r="C90" s="57" t="s">
        <v>2</v>
      </c>
      <c r="D90" s="169">
        <v>576</v>
      </c>
      <c r="E90" s="169">
        <v>429</v>
      </c>
      <c r="F90" s="169">
        <v>576</v>
      </c>
      <c r="G90" s="91">
        <f t="shared" si="9"/>
        <v>527</v>
      </c>
      <c r="H90" s="91">
        <f t="shared" si="10"/>
        <v>527</v>
      </c>
      <c r="I90" s="91">
        <v>502.5</v>
      </c>
      <c r="J90" s="149">
        <f t="shared" si="11"/>
        <v>104.87562189054727</v>
      </c>
      <c r="K90" s="70"/>
      <c r="L90" s="6"/>
    </row>
    <row r="91" spans="1:12" ht="24.95" customHeight="1" x14ac:dyDescent="0.2">
      <c r="A91" s="33">
        <v>89</v>
      </c>
      <c r="B91" s="68" t="s">
        <v>31</v>
      </c>
      <c r="C91" s="57" t="s">
        <v>2</v>
      </c>
      <c r="D91" s="156">
        <v>98</v>
      </c>
      <c r="E91" s="156">
        <v>105</v>
      </c>
      <c r="F91" s="169">
        <v>88.4</v>
      </c>
      <c r="G91" s="91">
        <f t="shared" si="9"/>
        <v>97.133333333333326</v>
      </c>
      <c r="H91" s="91">
        <f t="shared" si="10"/>
        <v>97.133333333333326</v>
      </c>
      <c r="I91" s="91">
        <v>99.633333333333326</v>
      </c>
      <c r="J91" s="149">
        <f t="shared" si="11"/>
        <v>97.490799598527929</v>
      </c>
      <c r="K91" s="70"/>
      <c r="L91" s="6"/>
    </row>
    <row r="92" spans="1:12" ht="24.95" customHeight="1" x14ac:dyDescent="0.2">
      <c r="A92" s="33">
        <v>90</v>
      </c>
      <c r="B92" s="68" t="s">
        <v>111</v>
      </c>
      <c r="C92" s="57" t="s">
        <v>2</v>
      </c>
      <c r="D92" s="169">
        <v>39</v>
      </c>
      <c r="E92" s="156">
        <v>47.5</v>
      </c>
      <c r="F92" s="169">
        <v>51</v>
      </c>
      <c r="G92" s="91">
        <f t="shared" si="9"/>
        <v>45.833333333333336</v>
      </c>
      <c r="H92" s="91">
        <f t="shared" si="10"/>
        <v>45.833333333333336</v>
      </c>
      <c r="I92" s="91">
        <v>40</v>
      </c>
      <c r="J92" s="149">
        <f t="shared" si="11"/>
        <v>114.58333333333334</v>
      </c>
      <c r="K92" s="70"/>
      <c r="L92" s="6"/>
    </row>
    <row r="93" spans="1:12" ht="24.95" customHeight="1" x14ac:dyDescent="0.2">
      <c r="A93" s="33">
        <v>91</v>
      </c>
      <c r="B93" s="84" t="s">
        <v>163</v>
      </c>
      <c r="C93" s="83" t="s">
        <v>2</v>
      </c>
      <c r="D93" s="156">
        <v>306</v>
      </c>
      <c r="E93" s="156">
        <v>306</v>
      </c>
      <c r="F93" s="156">
        <v>315</v>
      </c>
      <c r="G93" s="91">
        <f t="shared" si="9"/>
        <v>309</v>
      </c>
      <c r="H93" s="91">
        <f t="shared" si="10"/>
        <v>309</v>
      </c>
      <c r="I93" s="91">
        <v>309</v>
      </c>
      <c r="J93" s="149">
        <f t="shared" si="11"/>
        <v>100</v>
      </c>
      <c r="K93" s="70"/>
      <c r="L93" s="6"/>
    </row>
    <row r="94" spans="1:12" ht="24.95" customHeight="1" x14ac:dyDescent="0.2">
      <c r="A94" s="33">
        <v>92</v>
      </c>
      <c r="B94" s="68" t="s">
        <v>112</v>
      </c>
      <c r="C94" s="57" t="s">
        <v>2</v>
      </c>
      <c r="D94" s="156">
        <v>0</v>
      </c>
      <c r="E94" s="156">
        <v>0</v>
      </c>
      <c r="F94" s="156">
        <v>0</v>
      </c>
      <c r="G94" s="91" t="e">
        <f t="shared" si="9"/>
        <v>#DIV/0!</v>
      </c>
      <c r="H94" s="91" t="str">
        <f t="shared" si="10"/>
        <v/>
      </c>
      <c r="I94" s="91" t="s">
        <v>203</v>
      </c>
      <c r="J94" s="149" t="e">
        <f t="shared" si="11"/>
        <v>#VALUE!</v>
      </c>
      <c r="K94" s="70"/>
      <c r="L94" s="6"/>
    </row>
    <row r="95" spans="1:12" ht="24.95" customHeight="1" x14ac:dyDescent="0.2">
      <c r="A95" s="33">
        <v>93</v>
      </c>
      <c r="B95" s="68" t="s">
        <v>18</v>
      </c>
      <c r="C95" s="57" t="s">
        <v>2</v>
      </c>
      <c r="D95" s="156">
        <v>0</v>
      </c>
      <c r="E95" s="156">
        <v>0</v>
      </c>
      <c r="F95" s="156">
        <v>0</v>
      </c>
      <c r="G95" s="91" t="e">
        <f t="shared" si="9"/>
        <v>#DIV/0!</v>
      </c>
      <c r="H95" s="91" t="str">
        <f t="shared" si="10"/>
        <v/>
      </c>
      <c r="I95" s="91" t="s">
        <v>203</v>
      </c>
      <c r="J95" s="149" t="e">
        <f t="shared" si="11"/>
        <v>#VALUE!</v>
      </c>
      <c r="K95" s="70"/>
      <c r="L95" s="6"/>
    </row>
    <row r="96" spans="1:12" ht="24.95" customHeight="1" x14ac:dyDescent="0.2">
      <c r="A96" s="33">
        <v>94</v>
      </c>
      <c r="B96" s="68" t="s">
        <v>113</v>
      </c>
      <c r="C96" s="57" t="s">
        <v>2</v>
      </c>
      <c r="D96" s="156">
        <v>0</v>
      </c>
      <c r="E96" s="156">
        <v>0</v>
      </c>
      <c r="F96" s="156">
        <v>0</v>
      </c>
      <c r="G96" s="91" t="e">
        <f t="shared" si="9"/>
        <v>#DIV/0!</v>
      </c>
      <c r="H96" s="91" t="str">
        <f t="shared" si="10"/>
        <v/>
      </c>
      <c r="I96" s="91" t="s">
        <v>203</v>
      </c>
      <c r="J96" s="149" t="e">
        <f t="shared" si="11"/>
        <v>#VALUE!</v>
      </c>
      <c r="K96" s="70"/>
      <c r="L96" s="6"/>
    </row>
    <row r="97" spans="1:12" ht="27" customHeight="1" x14ac:dyDescent="0.2">
      <c r="A97" s="33">
        <v>95</v>
      </c>
      <c r="B97" s="84" t="s">
        <v>164</v>
      </c>
      <c r="C97" s="83" t="s">
        <v>61</v>
      </c>
      <c r="D97" s="156">
        <v>0</v>
      </c>
      <c r="E97" s="156">
        <v>0</v>
      </c>
      <c r="F97" s="156">
        <v>0</v>
      </c>
      <c r="G97" s="91" t="e">
        <f t="shared" si="9"/>
        <v>#DIV/0!</v>
      </c>
      <c r="H97" s="91" t="str">
        <f t="shared" si="10"/>
        <v/>
      </c>
      <c r="I97" s="91" t="s">
        <v>203</v>
      </c>
      <c r="J97" s="149" t="e">
        <f t="shared" si="11"/>
        <v>#VALUE!</v>
      </c>
      <c r="K97" s="70"/>
      <c r="L97" s="6"/>
    </row>
    <row r="98" spans="1:12" ht="28.5" customHeight="1" x14ac:dyDescent="0.2">
      <c r="A98" s="33">
        <v>96</v>
      </c>
      <c r="B98" s="84" t="s">
        <v>165</v>
      </c>
      <c r="C98" s="83" t="s">
        <v>61</v>
      </c>
      <c r="D98" s="156">
        <v>0</v>
      </c>
      <c r="E98" s="156">
        <v>0</v>
      </c>
      <c r="F98" s="156">
        <v>0</v>
      </c>
      <c r="G98" s="91" t="e">
        <f t="shared" si="9"/>
        <v>#DIV/0!</v>
      </c>
      <c r="H98" s="91" t="str">
        <f t="shared" si="10"/>
        <v/>
      </c>
      <c r="I98" s="91" t="s">
        <v>203</v>
      </c>
      <c r="J98" s="149" t="e">
        <f t="shared" si="11"/>
        <v>#VALUE!</v>
      </c>
      <c r="K98" s="70"/>
      <c r="L98" s="6"/>
    </row>
    <row r="99" spans="1:12" ht="21" customHeight="1" x14ac:dyDescent="0.2">
      <c r="A99" s="33">
        <v>97</v>
      </c>
      <c r="B99" s="68" t="s">
        <v>36</v>
      </c>
      <c r="C99" s="57" t="s">
        <v>61</v>
      </c>
      <c r="D99" s="156">
        <v>0</v>
      </c>
      <c r="E99" s="156">
        <v>0</v>
      </c>
      <c r="F99" s="156">
        <v>0</v>
      </c>
      <c r="G99" s="91" t="e">
        <f t="shared" si="9"/>
        <v>#DIV/0!</v>
      </c>
      <c r="H99" s="91" t="str">
        <f t="shared" si="10"/>
        <v/>
      </c>
      <c r="I99" s="91" t="s">
        <v>203</v>
      </c>
      <c r="J99" s="149" t="e">
        <f t="shared" si="11"/>
        <v>#VALUE!</v>
      </c>
      <c r="K99" s="70"/>
      <c r="L99" s="6"/>
    </row>
    <row r="100" spans="1:12" ht="21" customHeight="1" x14ac:dyDescent="0.2">
      <c r="A100" s="33">
        <v>98</v>
      </c>
      <c r="B100" s="68" t="s">
        <v>35</v>
      </c>
      <c r="C100" s="57" t="s">
        <v>61</v>
      </c>
      <c r="D100" s="156">
        <v>95</v>
      </c>
      <c r="E100" s="169">
        <v>100</v>
      </c>
      <c r="F100" s="169">
        <v>83.7</v>
      </c>
      <c r="G100" s="91">
        <f t="shared" si="9"/>
        <v>92.899999999999991</v>
      </c>
      <c r="H100" s="91">
        <f t="shared" si="10"/>
        <v>92.899999999999991</v>
      </c>
      <c r="I100" s="91">
        <v>92.899999999999991</v>
      </c>
      <c r="J100" s="149">
        <f t="shared" si="11"/>
        <v>100</v>
      </c>
      <c r="K100" s="70"/>
      <c r="L100" s="6"/>
    </row>
    <row r="101" spans="1:12" ht="27" customHeight="1" x14ac:dyDescent="0.2">
      <c r="A101" s="33">
        <v>99</v>
      </c>
      <c r="B101" s="68" t="s">
        <v>114</v>
      </c>
      <c r="C101" s="57" t="s">
        <v>2</v>
      </c>
      <c r="D101" s="156">
        <v>0</v>
      </c>
      <c r="E101" s="156">
        <v>0</v>
      </c>
      <c r="F101" s="156">
        <v>0</v>
      </c>
      <c r="G101" s="91" t="e">
        <f t="shared" si="9"/>
        <v>#DIV/0!</v>
      </c>
      <c r="H101" s="91" t="str">
        <f t="shared" si="10"/>
        <v/>
      </c>
      <c r="I101" s="91" t="s">
        <v>203</v>
      </c>
      <c r="J101" s="149" t="e">
        <f t="shared" si="11"/>
        <v>#VALUE!</v>
      </c>
      <c r="K101" s="70"/>
      <c r="L101" s="6"/>
    </row>
    <row r="102" spans="1:12" ht="33.75" customHeight="1" x14ac:dyDescent="0.2">
      <c r="A102" s="33">
        <v>100</v>
      </c>
      <c r="B102" s="68" t="s">
        <v>86</v>
      </c>
      <c r="C102" s="57" t="s">
        <v>2</v>
      </c>
      <c r="D102" s="156">
        <v>228</v>
      </c>
      <c r="E102" s="156">
        <v>0</v>
      </c>
      <c r="F102" s="156">
        <v>288</v>
      </c>
      <c r="G102" s="91">
        <f t="shared" si="9"/>
        <v>258</v>
      </c>
      <c r="H102" s="91">
        <f t="shared" si="10"/>
        <v>258</v>
      </c>
      <c r="I102" s="91">
        <v>266.5</v>
      </c>
      <c r="J102" s="149">
        <f t="shared" si="11"/>
        <v>96.810506566604133</v>
      </c>
      <c r="K102" s="70"/>
      <c r="L102" s="6"/>
    </row>
    <row r="103" spans="1:12" ht="21" customHeight="1" x14ac:dyDescent="0.2">
      <c r="A103" s="33">
        <v>101</v>
      </c>
      <c r="B103" s="68" t="s">
        <v>40</v>
      </c>
      <c r="C103" s="57" t="s">
        <v>2</v>
      </c>
      <c r="D103" s="156">
        <v>140</v>
      </c>
      <c r="E103" s="156">
        <v>175</v>
      </c>
      <c r="F103" s="156">
        <v>0</v>
      </c>
      <c r="G103" s="91">
        <f t="shared" si="9"/>
        <v>157.5</v>
      </c>
      <c r="H103" s="91">
        <f t="shared" si="10"/>
        <v>157.5</v>
      </c>
      <c r="I103" s="91">
        <v>157.5</v>
      </c>
      <c r="J103" s="149">
        <f t="shared" si="11"/>
        <v>100</v>
      </c>
    </row>
    <row r="104" spans="1:12" ht="27" customHeight="1" x14ac:dyDescent="0.2">
      <c r="A104" s="33">
        <v>102</v>
      </c>
      <c r="B104" s="68" t="s">
        <v>115</v>
      </c>
      <c r="C104" s="57" t="s">
        <v>2</v>
      </c>
      <c r="D104" s="156">
        <v>855</v>
      </c>
      <c r="E104" s="156">
        <v>740</v>
      </c>
      <c r="F104" s="156">
        <v>867.5</v>
      </c>
      <c r="G104" s="91">
        <f t="shared" si="9"/>
        <v>820.83333333333337</v>
      </c>
      <c r="H104" s="91">
        <f t="shared" si="10"/>
        <v>820.83333333333337</v>
      </c>
      <c r="I104" s="91">
        <v>820.83333333333337</v>
      </c>
      <c r="J104" s="149">
        <f t="shared" si="11"/>
        <v>100</v>
      </c>
    </row>
    <row r="105" spans="1:12" ht="21" customHeight="1" x14ac:dyDescent="0.2">
      <c r="A105" s="33">
        <v>103</v>
      </c>
      <c r="B105" s="68" t="s">
        <v>131</v>
      </c>
      <c r="C105" s="57" t="s">
        <v>2</v>
      </c>
      <c r="D105" s="156">
        <v>420</v>
      </c>
      <c r="E105" s="156">
        <v>428.57</v>
      </c>
      <c r="F105" s="156">
        <v>0</v>
      </c>
      <c r="G105" s="91">
        <f t="shared" si="9"/>
        <v>424.28499999999997</v>
      </c>
      <c r="H105" s="91">
        <f t="shared" si="10"/>
        <v>424.28499999999997</v>
      </c>
      <c r="I105" s="91">
        <v>428.57</v>
      </c>
      <c r="J105" s="149">
        <f t="shared" si="11"/>
        <v>99.000163333877779</v>
      </c>
    </row>
    <row r="106" spans="1:12" ht="29.25" customHeight="1" x14ac:dyDescent="0.2">
      <c r="A106" s="33">
        <v>104</v>
      </c>
      <c r="B106" s="68" t="s">
        <v>132</v>
      </c>
      <c r="C106" s="57" t="s">
        <v>2</v>
      </c>
      <c r="D106" s="156">
        <v>363</v>
      </c>
      <c r="E106" s="156">
        <v>356</v>
      </c>
      <c r="F106" s="156">
        <v>604</v>
      </c>
      <c r="G106" s="91">
        <f t="shared" si="9"/>
        <v>441</v>
      </c>
      <c r="H106" s="91">
        <f t="shared" si="10"/>
        <v>441</v>
      </c>
      <c r="I106" s="91">
        <v>441</v>
      </c>
      <c r="J106" s="149">
        <f t="shared" si="11"/>
        <v>100</v>
      </c>
    </row>
    <row r="107" spans="1:12" ht="21" customHeight="1" x14ac:dyDescent="0.2">
      <c r="A107" s="33">
        <v>105</v>
      </c>
      <c r="B107" s="68" t="s">
        <v>87</v>
      </c>
      <c r="C107" s="57" t="s">
        <v>2</v>
      </c>
      <c r="D107" s="169"/>
      <c r="E107" s="169">
        <v>264.5</v>
      </c>
      <c r="F107" s="156">
        <v>310.70999999999998</v>
      </c>
      <c r="G107" s="91">
        <f t="shared" si="9"/>
        <v>287.60500000000002</v>
      </c>
      <c r="H107" s="91">
        <f t="shared" si="10"/>
        <v>287.60500000000002</v>
      </c>
      <c r="I107" s="91">
        <v>287.60500000000002</v>
      </c>
      <c r="J107" s="149">
        <f t="shared" si="11"/>
        <v>100</v>
      </c>
    </row>
    <row r="108" spans="1:12" ht="29.25" customHeight="1" x14ac:dyDescent="0.2">
      <c r="A108" s="33">
        <v>106</v>
      </c>
      <c r="B108" s="68" t="s">
        <v>51</v>
      </c>
      <c r="C108" s="57" t="s">
        <v>2</v>
      </c>
      <c r="D108" s="156">
        <v>305</v>
      </c>
      <c r="E108" s="156">
        <v>312</v>
      </c>
      <c r="F108" s="156">
        <v>264.5</v>
      </c>
      <c r="G108" s="91">
        <f t="shared" si="9"/>
        <v>293.83333333333331</v>
      </c>
      <c r="H108" s="91">
        <f t="shared" si="10"/>
        <v>293.83333333333331</v>
      </c>
      <c r="I108" s="91">
        <v>293.83333333333331</v>
      </c>
      <c r="J108" s="149">
        <f t="shared" si="11"/>
        <v>100</v>
      </c>
    </row>
    <row r="109" spans="1:12" ht="28.5" customHeight="1" x14ac:dyDescent="0.2">
      <c r="A109" s="33">
        <v>107</v>
      </c>
      <c r="B109" s="68" t="s">
        <v>116</v>
      </c>
      <c r="C109" s="57" t="s">
        <v>2</v>
      </c>
      <c r="D109" s="156">
        <v>154.16</v>
      </c>
      <c r="E109" s="156">
        <v>177.61</v>
      </c>
      <c r="F109" s="156">
        <v>172</v>
      </c>
      <c r="G109" s="91">
        <f t="shared" si="9"/>
        <v>167.92333333333332</v>
      </c>
      <c r="H109" s="91">
        <f t="shared" si="10"/>
        <v>167.92333333333332</v>
      </c>
      <c r="I109" s="91">
        <v>160.12666666666667</v>
      </c>
      <c r="J109" s="149">
        <f t="shared" si="11"/>
        <v>104.86906199258918</v>
      </c>
    </row>
    <row r="110" spans="1:12" ht="21" customHeight="1" x14ac:dyDescent="0.2">
      <c r="A110" s="33">
        <v>108</v>
      </c>
      <c r="B110" s="68" t="s">
        <v>54</v>
      </c>
      <c r="C110" s="57" t="s">
        <v>2</v>
      </c>
      <c r="D110" s="156">
        <v>166.66</v>
      </c>
      <c r="E110" s="156">
        <v>226.31</v>
      </c>
      <c r="F110" s="156">
        <v>260</v>
      </c>
      <c r="G110" s="91">
        <f t="shared" si="9"/>
        <v>217.65666666666667</v>
      </c>
      <c r="H110" s="91">
        <f t="shared" si="10"/>
        <v>217.65666666666667</v>
      </c>
      <c r="I110" s="91">
        <v>217.65666666666667</v>
      </c>
      <c r="J110" s="149">
        <f t="shared" si="11"/>
        <v>100</v>
      </c>
    </row>
    <row r="111" spans="1:12" ht="21" customHeight="1" x14ac:dyDescent="0.2">
      <c r="A111" s="33">
        <v>109</v>
      </c>
      <c r="B111" s="68" t="s">
        <v>117</v>
      </c>
      <c r="C111" s="57" t="s">
        <v>2</v>
      </c>
      <c r="D111" s="156">
        <v>0</v>
      </c>
      <c r="E111" s="156">
        <v>0</v>
      </c>
      <c r="F111" s="156">
        <v>0</v>
      </c>
      <c r="G111" s="91" t="e">
        <f>AVERAGEIF(D111:F111,"&gt;0")</f>
        <v>#DIV/0!</v>
      </c>
      <c r="H111" s="91" t="str">
        <f>IFERROR(G111,"")</f>
        <v/>
      </c>
      <c r="I111" s="91">
        <v>324</v>
      </c>
      <c r="J111" s="149" t="e">
        <f t="shared" si="11"/>
        <v>#VALUE!</v>
      </c>
    </row>
    <row r="112" spans="1:12" ht="21" customHeight="1" x14ac:dyDescent="0.2">
      <c r="A112" s="33">
        <v>110</v>
      </c>
      <c r="B112" s="68" t="s">
        <v>118</v>
      </c>
      <c r="C112" s="57" t="s">
        <v>2</v>
      </c>
      <c r="D112" s="169">
        <v>88</v>
      </c>
      <c r="E112" s="156">
        <v>88</v>
      </c>
      <c r="F112" s="156">
        <v>78.180000000000007</v>
      </c>
      <c r="G112" s="91">
        <f>AVERAGEIF(D112:F112,"&gt;0")</f>
        <v>84.726666666666674</v>
      </c>
      <c r="H112" s="91">
        <f t="shared" si="10"/>
        <v>84.726666666666674</v>
      </c>
      <c r="I112" s="91">
        <v>78.180000000000007</v>
      </c>
      <c r="J112" s="149">
        <f t="shared" si="11"/>
        <v>108.37383815127484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56"/>
      <c r="E113" s="156"/>
      <c r="F113" s="169"/>
      <c r="G113" s="91" t="e">
        <f t="shared" si="9"/>
        <v>#DIV/0!</v>
      </c>
      <c r="H113" s="91" t="str">
        <f t="shared" si="10"/>
        <v/>
      </c>
      <c r="I113" s="91" t="s">
        <v>203</v>
      </c>
      <c r="J113" s="149" t="e">
        <f t="shared" si="11"/>
        <v>#VALUE!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56">
        <v>2.65</v>
      </c>
      <c r="E114" s="156">
        <v>2.62</v>
      </c>
      <c r="F114" s="156">
        <v>2.62</v>
      </c>
      <c r="G114" s="91">
        <f t="shared" si="9"/>
        <v>2.63</v>
      </c>
      <c r="H114" s="91">
        <f t="shared" si="10"/>
        <v>2.63</v>
      </c>
      <c r="I114" s="91">
        <v>2.62</v>
      </c>
      <c r="J114" s="149">
        <f t="shared" si="11"/>
        <v>100.38167938931298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56">
        <v>770</v>
      </c>
      <c r="E115" s="156">
        <v>950</v>
      </c>
      <c r="F115" s="169">
        <v>1250</v>
      </c>
      <c r="G115" s="91">
        <f t="shared" si="9"/>
        <v>990</v>
      </c>
      <c r="H115" s="91">
        <f t="shared" si="10"/>
        <v>990</v>
      </c>
      <c r="I115" s="91">
        <v>1009.6666666666666</v>
      </c>
      <c r="J115" s="149">
        <f t="shared" si="11"/>
        <v>98.052162429844842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56">
        <v>0</v>
      </c>
      <c r="E116" s="156">
        <v>0</v>
      </c>
      <c r="F116" s="156">
        <v>0</v>
      </c>
      <c r="G116" s="91" t="e">
        <f t="shared" ref="G116:G123" si="12">AVERAGEIF(D116:F116,"&gt;0")</f>
        <v>#DIV/0!</v>
      </c>
      <c r="H116" s="91" t="str">
        <f t="shared" ref="H116:H123" si="13">IFERROR(G116,"")</f>
        <v/>
      </c>
      <c r="I116" s="91" t="s">
        <v>203</v>
      </c>
      <c r="J116" s="149" t="e">
        <f t="shared" ref="J116:J123" si="14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56">
        <v>0</v>
      </c>
      <c r="E117" s="156">
        <v>0</v>
      </c>
      <c r="F117" s="156">
        <v>0</v>
      </c>
      <c r="G117" s="91" t="e">
        <f t="shared" si="12"/>
        <v>#DIV/0!</v>
      </c>
      <c r="H117" s="91" t="str">
        <f t="shared" si="13"/>
        <v/>
      </c>
      <c r="I117" s="91" t="s">
        <v>203</v>
      </c>
      <c r="J117" s="149" t="e">
        <f t="shared" si="14"/>
        <v>#VALUE!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56"/>
      <c r="E118" s="156"/>
      <c r="F118" s="156">
        <v>400</v>
      </c>
      <c r="G118" s="91">
        <f t="shared" si="12"/>
        <v>400</v>
      </c>
      <c r="H118" s="91">
        <f t="shared" si="13"/>
        <v>400</v>
      </c>
      <c r="I118" s="91" t="s">
        <v>203</v>
      </c>
      <c r="J118" s="149" t="e">
        <f t="shared" si="14"/>
        <v>#VALUE!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56">
        <v>0</v>
      </c>
      <c r="E119" s="156">
        <v>0</v>
      </c>
      <c r="F119" s="156">
        <v>0</v>
      </c>
      <c r="G119" s="91" t="e">
        <f t="shared" si="12"/>
        <v>#DIV/0!</v>
      </c>
      <c r="H119" s="91" t="str">
        <f t="shared" si="13"/>
        <v/>
      </c>
      <c r="I119" s="91" t="s">
        <v>203</v>
      </c>
      <c r="J119" s="149" t="e">
        <f t="shared" si="14"/>
        <v>#VALUE!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56">
        <v>0</v>
      </c>
      <c r="E120" s="156">
        <v>0</v>
      </c>
      <c r="F120" s="156">
        <v>0</v>
      </c>
      <c r="G120" s="91" t="e">
        <f>AVERAGEIF(D120:F120,"&gt;0")</f>
        <v>#DIV/0!</v>
      </c>
      <c r="H120" s="91" t="str">
        <f t="shared" si="13"/>
        <v/>
      </c>
      <c r="I120" s="91" t="s">
        <v>203</v>
      </c>
      <c r="J120" s="149" t="e">
        <f t="shared" si="14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55">
        <v>900</v>
      </c>
      <c r="E121" s="155">
        <v>1000</v>
      </c>
      <c r="F121" s="155">
        <v>900</v>
      </c>
      <c r="G121" s="91">
        <f>AVERAGEIF(D121:F121,"&gt;0")</f>
        <v>933.33333333333337</v>
      </c>
      <c r="H121" s="91">
        <f t="shared" si="13"/>
        <v>933.33333333333337</v>
      </c>
      <c r="I121" s="91">
        <v>883.33333333333337</v>
      </c>
      <c r="J121" s="149">
        <f t="shared" si="14"/>
        <v>105.66037735849056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83">
        <v>180</v>
      </c>
      <c r="E122" s="83">
        <v>130</v>
      </c>
      <c r="F122" s="155">
        <v>160</v>
      </c>
      <c r="G122" s="91">
        <f t="shared" si="12"/>
        <v>156.66666666666666</v>
      </c>
      <c r="H122" s="91">
        <f t="shared" si="13"/>
        <v>156.66666666666666</v>
      </c>
      <c r="I122" s="91">
        <v>155</v>
      </c>
      <c r="J122" s="149">
        <f t="shared" si="14"/>
        <v>101.0752688172043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28">
        <v>13.8</v>
      </c>
      <c r="E123" s="128">
        <v>13.8</v>
      </c>
      <c r="F123" s="128">
        <v>15.8</v>
      </c>
      <c r="G123" s="91">
        <f t="shared" si="12"/>
        <v>14.466666666666669</v>
      </c>
      <c r="H123" s="91">
        <f t="shared" si="13"/>
        <v>14.466666666666669</v>
      </c>
      <c r="I123" s="91">
        <v>15.8</v>
      </c>
      <c r="J123" s="149">
        <f t="shared" si="14"/>
        <v>91.561181434599163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5" orientation="landscape" r:id="rId1"/>
  <headerFooter alignWithMargins="0">
    <oddHeader>&amp;L&amp;9&amp;F&amp;C&amp;9&amp;P&amp;R</oddHeader>
  </headerFooter>
  <rowBreaks count="2" manualBreakCount="2">
    <brk id="74" max="9" man="1"/>
    <brk id="10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1:J123"/>
  <sheetViews>
    <sheetView view="pageBreakPreview" zoomScale="80" zoomScaleNormal="90" zoomScaleSheetLayoutView="80" workbookViewId="0">
      <pane xSplit="2" ySplit="1" topLeftCell="C26" activePane="bottomRight" state="frozen"/>
      <selection activeCell="G18" sqref="G18"/>
      <selection pane="topRight" activeCell="G18" sqref="G18"/>
      <selection pane="bottomLeft" activeCell="G18" sqref="G18"/>
      <selection pane="bottomRight" activeCell="D30" sqref="D30"/>
    </sheetView>
  </sheetViews>
  <sheetFormatPr defaultColWidth="9" defaultRowHeight="46.5" customHeight="1" x14ac:dyDescent="0.2"/>
  <cols>
    <col min="1" max="1" width="6.75" style="1" customWidth="1"/>
    <col min="2" max="2" width="27.875" style="30" customWidth="1"/>
    <col min="3" max="3" width="10.625" style="7" customWidth="1"/>
    <col min="4" max="4" width="12.25" style="9" customWidth="1"/>
    <col min="5" max="8" width="10.625" style="9" customWidth="1"/>
    <col min="9" max="9" width="9" style="70"/>
    <col min="10" max="10" width="9.75" style="9" customWidth="1"/>
    <col min="11" max="16384" width="9" style="1"/>
  </cols>
  <sheetData>
    <row r="1" spans="1:10" s="2" customFormat="1" ht="54.75" customHeight="1" thickBot="1" x14ac:dyDescent="0.25">
      <c r="B1" s="29" t="s">
        <v>70</v>
      </c>
      <c r="C1" s="25"/>
      <c r="D1" s="10"/>
      <c r="E1" s="10"/>
      <c r="F1" s="10"/>
      <c r="G1" s="10"/>
      <c r="H1" s="10"/>
      <c r="I1" s="69"/>
      <c r="J1" s="10"/>
    </row>
    <row r="2" spans="1:10" s="3" customFormat="1" ht="42" customHeight="1" x14ac:dyDescent="0.2">
      <c r="A2" s="53" t="s">
        <v>140</v>
      </c>
      <c r="B2" s="66" t="s">
        <v>0</v>
      </c>
      <c r="C2" s="23" t="s">
        <v>1</v>
      </c>
      <c r="D2" s="82" t="s">
        <v>182</v>
      </c>
      <c r="E2" s="82" t="s">
        <v>183</v>
      </c>
      <c r="F2" s="82" t="s">
        <v>184</v>
      </c>
      <c r="G2" s="167" t="s">
        <v>3</v>
      </c>
      <c r="H2" s="167"/>
      <c r="I2" s="118" t="s">
        <v>82</v>
      </c>
      <c r="J2" s="122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98"/>
      <c r="E3" s="198"/>
      <c r="F3" s="198"/>
      <c r="G3" s="91" t="e">
        <f t="shared" ref="G3:G66" si="0">AVERAGEIF(D3:F3,"&gt;0")</f>
        <v>#DIV/0!</v>
      </c>
      <c r="H3" s="104" t="str">
        <f t="shared" ref="H3:H67" si="1">IFERROR(G3,"")</f>
        <v/>
      </c>
      <c r="I3" s="91" t="s">
        <v>203</v>
      </c>
      <c r="J3" s="144" t="e">
        <f>G3/I3*100</f>
        <v>#DIV/0!</v>
      </c>
    </row>
    <row r="4" spans="1:10" ht="24.95" customHeight="1" x14ac:dyDescent="0.2">
      <c r="A4" s="33">
        <v>2</v>
      </c>
      <c r="B4" s="55" t="s">
        <v>34</v>
      </c>
      <c r="C4" s="54" t="s">
        <v>2</v>
      </c>
      <c r="D4" s="204"/>
      <c r="E4" s="204"/>
      <c r="F4" s="204">
        <v>308</v>
      </c>
      <c r="G4" s="91">
        <f t="shared" si="0"/>
        <v>308</v>
      </c>
      <c r="H4" s="104">
        <f t="shared" si="1"/>
        <v>308</v>
      </c>
      <c r="I4" s="91" t="s">
        <v>203</v>
      </c>
      <c r="J4" s="144" t="e">
        <f t="shared" ref="J4:J58" si="2">G4/I4*100</f>
        <v>#VALUE!</v>
      </c>
    </row>
    <row r="5" spans="1:10" ht="24.95" customHeight="1" x14ac:dyDescent="0.2">
      <c r="A5" s="33">
        <v>3</v>
      </c>
      <c r="B5" s="55" t="s">
        <v>97</v>
      </c>
      <c r="C5" s="54" t="s">
        <v>2</v>
      </c>
      <c r="D5" s="204"/>
      <c r="E5" s="204"/>
      <c r="F5" s="204">
        <v>185</v>
      </c>
      <c r="G5" s="91">
        <f t="shared" si="0"/>
        <v>185</v>
      </c>
      <c r="H5" s="104">
        <f t="shared" si="1"/>
        <v>185</v>
      </c>
      <c r="I5" s="91">
        <v>165</v>
      </c>
      <c r="J5" s="144">
        <f t="shared" si="2"/>
        <v>112.12121212121211</v>
      </c>
    </row>
    <row r="6" spans="1:10" ht="24.95" customHeight="1" x14ac:dyDescent="0.2">
      <c r="A6" s="33">
        <v>4</v>
      </c>
      <c r="B6" s="84" t="s">
        <v>147</v>
      </c>
      <c r="C6" s="85" t="s">
        <v>2</v>
      </c>
      <c r="D6" s="204"/>
      <c r="E6" s="204"/>
      <c r="F6" s="204"/>
      <c r="G6" s="91" t="e">
        <f t="shared" si="0"/>
        <v>#DIV/0!</v>
      </c>
      <c r="H6" s="104" t="str">
        <f t="shared" si="1"/>
        <v/>
      </c>
      <c r="I6" s="91" t="s">
        <v>203</v>
      </c>
      <c r="J6" s="144" t="e">
        <f t="shared" si="2"/>
        <v>#DIV/0!</v>
      </c>
    </row>
    <row r="7" spans="1:10" s="3" customFormat="1" ht="24.95" customHeight="1" x14ac:dyDescent="0.2">
      <c r="A7" s="33">
        <v>5</v>
      </c>
      <c r="B7" s="68" t="s">
        <v>122</v>
      </c>
      <c r="C7" s="57" t="s">
        <v>2</v>
      </c>
      <c r="D7" s="204"/>
      <c r="E7" s="204"/>
      <c r="F7" s="204"/>
      <c r="G7" s="91" t="e">
        <f t="shared" si="0"/>
        <v>#DIV/0!</v>
      </c>
      <c r="H7" s="104" t="str">
        <f t="shared" si="1"/>
        <v/>
      </c>
      <c r="I7" s="91" t="s">
        <v>203</v>
      </c>
      <c r="J7" s="144" t="e">
        <f t="shared" si="2"/>
        <v>#DIV/0!</v>
      </c>
    </row>
    <row r="8" spans="1:10" ht="24.95" customHeight="1" x14ac:dyDescent="0.2">
      <c r="A8" s="33">
        <v>6</v>
      </c>
      <c r="B8" s="68" t="s">
        <v>43</v>
      </c>
      <c r="C8" s="57" t="s">
        <v>2</v>
      </c>
      <c r="D8" s="204">
        <v>405</v>
      </c>
      <c r="E8" s="204"/>
      <c r="F8" s="204">
        <v>280</v>
      </c>
      <c r="G8" s="91">
        <f t="shared" si="0"/>
        <v>342.5</v>
      </c>
      <c r="H8" s="104">
        <f t="shared" si="1"/>
        <v>342.5</v>
      </c>
      <c r="I8" s="91">
        <v>335</v>
      </c>
      <c r="J8" s="144">
        <f t="shared" si="2"/>
        <v>102.23880597014924</v>
      </c>
    </row>
    <row r="9" spans="1:10" ht="24.95" customHeight="1" x14ac:dyDescent="0.2">
      <c r="A9" s="33">
        <v>7</v>
      </c>
      <c r="B9" s="68" t="s">
        <v>45</v>
      </c>
      <c r="C9" s="57" t="s">
        <v>2</v>
      </c>
      <c r="D9" s="204">
        <v>0</v>
      </c>
      <c r="E9" s="204"/>
      <c r="F9" s="204">
        <v>320</v>
      </c>
      <c r="G9" s="91">
        <f t="shared" si="0"/>
        <v>320</v>
      </c>
      <c r="H9" s="104">
        <f t="shared" si="1"/>
        <v>320</v>
      </c>
      <c r="I9" s="91">
        <v>250</v>
      </c>
      <c r="J9" s="144">
        <f t="shared" si="2"/>
        <v>128</v>
      </c>
    </row>
    <row r="10" spans="1:10" ht="24.95" customHeight="1" x14ac:dyDescent="0.2">
      <c r="A10" s="33">
        <v>8</v>
      </c>
      <c r="B10" s="68" t="s">
        <v>123</v>
      </c>
      <c r="C10" s="57" t="s">
        <v>2</v>
      </c>
      <c r="D10" s="204"/>
      <c r="E10" s="204"/>
      <c r="F10" s="186">
        <v>470</v>
      </c>
      <c r="G10" s="91">
        <f t="shared" si="0"/>
        <v>470</v>
      </c>
      <c r="H10" s="104">
        <f t="shared" si="1"/>
        <v>470</v>
      </c>
      <c r="I10" s="91" t="s">
        <v>203</v>
      </c>
      <c r="J10" s="144" t="e">
        <f t="shared" si="2"/>
        <v>#VALUE!</v>
      </c>
    </row>
    <row r="11" spans="1:10" ht="24.95" customHeight="1" x14ac:dyDescent="0.2">
      <c r="A11" s="33">
        <v>9</v>
      </c>
      <c r="B11" s="68" t="s">
        <v>124</v>
      </c>
      <c r="C11" s="57" t="s">
        <v>2</v>
      </c>
      <c r="D11" s="204"/>
      <c r="E11" s="204"/>
      <c r="F11" s="204"/>
      <c r="G11" s="91" t="e">
        <f t="shared" si="0"/>
        <v>#DIV/0!</v>
      </c>
      <c r="H11" s="104" t="str">
        <f t="shared" si="1"/>
        <v/>
      </c>
      <c r="I11" s="91" t="s">
        <v>203</v>
      </c>
      <c r="J11" s="144" t="e">
        <f t="shared" si="2"/>
        <v>#DIV/0!</v>
      </c>
    </row>
    <row r="12" spans="1:10" ht="24.95" customHeight="1" x14ac:dyDescent="0.2">
      <c r="A12" s="33">
        <v>10</v>
      </c>
      <c r="B12" s="68" t="s">
        <v>125</v>
      </c>
      <c r="C12" s="57" t="s">
        <v>89</v>
      </c>
      <c r="D12" s="204"/>
      <c r="E12" s="204"/>
      <c r="F12" s="204"/>
      <c r="G12" s="91" t="e">
        <f t="shared" si="0"/>
        <v>#DIV/0!</v>
      </c>
      <c r="H12" s="104" t="str">
        <f t="shared" si="1"/>
        <v/>
      </c>
      <c r="I12" s="91">
        <v>23.799999999999997</v>
      </c>
      <c r="J12" s="144" t="e">
        <f t="shared" si="2"/>
        <v>#DIV/0!</v>
      </c>
    </row>
    <row r="13" spans="1:10" ht="24.95" customHeight="1" x14ac:dyDescent="0.2">
      <c r="A13" s="33">
        <v>11</v>
      </c>
      <c r="B13" s="68" t="s">
        <v>83</v>
      </c>
      <c r="C13" s="57" t="s">
        <v>2</v>
      </c>
      <c r="D13" s="204"/>
      <c r="E13" s="204"/>
      <c r="F13" s="204"/>
      <c r="G13" s="91" t="e">
        <f t="shared" si="0"/>
        <v>#DIV/0!</v>
      </c>
      <c r="H13" s="104" t="str">
        <f t="shared" si="1"/>
        <v/>
      </c>
      <c r="I13" s="91" t="s">
        <v>203</v>
      </c>
      <c r="J13" s="144" t="e">
        <f t="shared" si="2"/>
        <v>#DIV/0!</v>
      </c>
    </row>
    <row r="14" spans="1:10" ht="24.95" customHeight="1" x14ac:dyDescent="0.2">
      <c r="A14" s="33">
        <v>12</v>
      </c>
      <c r="B14" s="68" t="s">
        <v>98</v>
      </c>
      <c r="C14" s="57" t="s">
        <v>2</v>
      </c>
      <c r="D14" s="204"/>
      <c r="E14" s="204"/>
      <c r="F14" s="204"/>
      <c r="G14" s="91" t="e">
        <f t="shared" si="0"/>
        <v>#DIV/0!</v>
      </c>
      <c r="H14" s="104" t="str">
        <f t="shared" si="1"/>
        <v/>
      </c>
      <c r="I14" s="91" t="s">
        <v>203</v>
      </c>
      <c r="J14" s="144" t="e">
        <f t="shared" si="2"/>
        <v>#DIV/0!</v>
      </c>
    </row>
    <row r="15" spans="1:10" ht="24.95" customHeight="1" x14ac:dyDescent="0.2">
      <c r="A15" s="33">
        <v>13</v>
      </c>
      <c r="B15" s="68" t="s">
        <v>32</v>
      </c>
      <c r="C15" s="57" t="s">
        <v>2</v>
      </c>
      <c r="D15" s="204">
        <v>315</v>
      </c>
      <c r="E15" s="204"/>
      <c r="F15" s="204">
        <v>350</v>
      </c>
      <c r="G15" s="91">
        <f t="shared" si="0"/>
        <v>332.5</v>
      </c>
      <c r="H15" s="104">
        <f t="shared" si="1"/>
        <v>332.5</v>
      </c>
      <c r="I15" s="91">
        <v>360</v>
      </c>
      <c r="J15" s="93">
        <f>G15/I15*100</f>
        <v>92.361111111111114</v>
      </c>
    </row>
    <row r="16" spans="1:10" ht="24.95" customHeight="1" x14ac:dyDescent="0.2">
      <c r="A16" s="33">
        <v>14</v>
      </c>
      <c r="B16" s="68" t="s">
        <v>84</v>
      </c>
      <c r="C16" s="57" t="s">
        <v>2</v>
      </c>
      <c r="D16" s="204"/>
      <c r="E16" s="204"/>
      <c r="F16" s="204"/>
      <c r="G16" s="91" t="e">
        <f t="shared" si="0"/>
        <v>#DIV/0!</v>
      </c>
      <c r="H16" s="104" t="str">
        <f t="shared" si="1"/>
        <v/>
      </c>
      <c r="I16" s="91" t="s">
        <v>203</v>
      </c>
      <c r="J16" s="144" t="e">
        <f>G16/I16*100</f>
        <v>#DIV/0!</v>
      </c>
    </row>
    <row r="17" spans="1:10" ht="24.95" customHeight="1" x14ac:dyDescent="0.2">
      <c r="A17" s="33">
        <v>15</v>
      </c>
      <c r="B17" s="68" t="s">
        <v>19</v>
      </c>
      <c r="C17" s="57" t="s">
        <v>2</v>
      </c>
      <c r="D17" s="204">
        <v>2180</v>
      </c>
      <c r="E17" s="204"/>
      <c r="F17" s="204"/>
      <c r="G17" s="91">
        <f t="shared" si="0"/>
        <v>2180</v>
      </c>
      <c r="H17" s="104">
        <f t="shared" si="1"/>
        <v>2180</v>
      </c>
      <c r="I17" s="91">
        <v>2211.35</v>
      </c>
      <c r="J17" s="144">
        <f>G17/I17*100</f>
        <v>98.58231397110363</v>
      </c>
    </row>
    <row r="18" spans="1:10" ht="24.95" customHeight="1" x14ac:dyDescent="0.2">
      <c r="A18" s="33">
        <v>16</v>
      </c>
      <c r="B18" s="84" t="s">
        <v>148</v>
      </c>
      <c r="C18" s="85" t="s">
        <v>2</v>
      </c>
      <c r="D18" s="204"/>
      <c r="E18" s="204"/>
      <c r="F18" s="204"/>
      <c r="G18" s="91" t="e">
        <f t="shared" si="0"/>
        <v>#DIV/0!</v>
      </c>
      <c r="H18" s="104" t="str">
        <f t="shared" si="1"/>
        <v/>
      </c>
      <c r="I18" s="91" t="s">
        <v>203</v>
      </c>
      <c r="J18" s="144" t="e">
        <f>G18/I18*100</f>
        <v>#DIV/0!</v>
      </c>
    </row>
    <row r="19" spans="1:10" ht="24.95" customHeight="1" x14ac:dyDescent="0.2">
      <c r="A19" s="33">
        <v>17</v>
      </c>
      <c r="B19" s="68" t="s">
        <v>53</v>
      </c>
      <c r="C19" s="57" t="s">
        <v>2</v>
      </c>
      <c r="D19" s="204">
        <v>260.7</v>
      </c>
      <c r="E19" s="186"/>
      <c r="F19" s="186"/>
      <c r="G19" s="91">
        <f t="shared" si="0"/>
        <v>260.7</v>
      </c>
      <c r="H19" s="104">
        <f t="shared" si="1"/>
        <v>260.7</v>
      </c>
      <c r="I19" s="91">
        <v>311.89999999999998</v>
      </c>
      <c r="J19" s="93">
        <f t="shared" si="2"/>
        <v>83.584482205835215</v>
      </c>
    </row>
    <row r="20" spans="1:10" ht="24.95" customHeight="1" x14ac:dyDescent="0.2">
      <c r="A20" s="33">
        <v>18</v>
      </c>
      <c r="B20" s="68" t="s">
        <v>60</v>
      </c>
      <c r="C20" s="57" t="s">
        <v>2</v>
      </c>
      <c r="D20" s="204"/>
      <c r="E20" s="204"/>
      <c r="F20" s="204"/>
      <c r="G20" s="91" t="e">
        <f t="shared" si="0"/>
        <v>#DIV/0!</v>
      </c>
      <c r="H20" s="104" t="str">
        <f t="shared" si="1"/>
        <v/>
      </c>
      <c r="I20" s="91" t="s">
        <v>203</v>
      </c>
      <c r="J20" s="144" t="e">
        <f>G20/I20*100</f>
        <v>#DIV/0!</v>
      </c>
    </row>
    <row r="21" spans="1:10" ht="24.95" customHeight="1" x14ac:dyDescent="0.2">
      <c r="A21" s="33">
        <v>19</v>
      </c>
      <c r="B21" s="68" t="s">
        <v>99</v>
      </c>
      <c r="C21" s="57" t="s">
        <v>2</v>
      </c>
      <c r="D21" s="204"/>
      <c r="E21" s="204"/>
      <c r="F21" s="204">
        <v>360</v>
      </c>
      <c r="G21" s="91">
        <f t="shared" si="0"/>
        <v>360</v>
      </c>
      <c r="H21" s="104">
        <f t="shared" si="1"/>
        <v>360</v>
      </c>
      <c r="I21" s="91" t="s">
        <v>203</v>
      </c>
      <c r="J21" s="144" t="e">
        <f t="shared" si="2"/>
        <v>#VALUE!</v>
      </c>
    </row>
    <row r="22" spans="1:10" ht="24.95" customHeight="1" x14ac:dyDescent="0.2">
      <c r="A22" s="33">
        <v>20</v>
      </c>
      <c r="B22" s="68" t="s">
        <v>39</v>
      </c>
      <c r="C22" s="57" t="s">
        <v>2</v>
      </c>
      <c r="D22" s="204">
        <v>345</v>
      </c>
      <c r="E22" s="204">
        <v>310</v>
      </c>
      <c r="F22" s="204"/>
      <c r="G22" s="91">
        <f t="shared" si="0"/>
        <v>327.5</v>
      </c>
      <c r="H22" s="104">
        <f t="shared" si="1"/>
        <v>327.5</v>
      </c>
      <c r="I22" s="91">
        <v>359</v>
      </c>
      <c r="J22" s="144">
        <f t="shared" si="2"/>
        <v>91.225626740947078</v>
      </c>
    </row>
    <row r="23" spans="1:10" ht="24.95" customHeight="1" x14ac:dyDescent="0.2">
      <c r="A23" s="33">
        <v>21</v>
      </c>
      <c r="B23" s="84" t="s">
        <v>149</v>
      </c>
      <c r="C23" s="83" t="s">
        <v>2</v>
      </c>
      <c r="D23" s="204"/>
      <c r="E23" s="204"/>
      <c r="F23" s="204">
        <v>162</v>
      </c>
      <c r="G23" s="91">
        <f t="shared" si="0"/>
        <v>162</v>
      </c>
      <c r="H23" s="104">
        <f t="shared" si="1"/>
        <v>162</v>
      </c>
      <c r="I23" s="91" t="s">
        <v>203</v>
      </c>
      <c r="J23" s="144" t="e">
        <f t="shared" si="2"/>
        <v>#VALUE!</v>
      </c>
    </row>
    <row r="24" spans="1:10" ht="24.95" customHeight="1" x14ac:dyDescent="0.2">
      <c r="A24" s="33">
        <v>22</v>
      </c>
      <c r="B24" s="84" t="s">
        <v>150</v>
      </c>
      <c r="C24" s="83" t="s">
        <v>151</v>
      </c>
      <c r="D24" s="204">
        <v>350</v>
      </c>
      <c r="E24" s="204"/>
      <c r="F24" s="204">
        <v>300</v>
      </c>
      <c r="G24" s="91">
        <f t="shared" si="0"/>
        <v>325</v>
      </c>
      <c r="H24" s="104">
        <f t="shared" si="1"/>
        <v>325</v>
      </c>
      <c r="I24" s="91">
        <v>320</v>
      </c>
      <c r="J24" s="144">
        <f t="shared" si="2"/>
        <v>101.5625</v>
      </c>
    </row>
    <row r="25" spans="1:10" ht="24.95" customHeight="1" x14ac:dyDescent="0.2">
      <c r="A25" s="33">
        <v>23</v>
      </c>
      <c r="B25" s="68" t="s">
        <v>16</v>
      </c>
      <c r="C25" s="57" t="s">
        <v>2</v>
      </c>
      <c r="D25" s="204"/>
      <c r="E25" s="204"/>
      <c r="F25" s="204">
        <v>210</v>
      </c>
      <c r="G25" s="91">
        <f t="shared" si="0"/>
        <v>210</v>
      </c>
      <c r="H25" s="104">
        <f t="shared" si="1"/>
        <v>210</v>
      </c>
      <c r="I25" s="91" t="s">
        <v>203</v>
      </c>
      <c r="J25" s="144" t="e">
        <f t="shared" si="2"/>
        <v>#VALUE!</v>
      </c>
    </row>
    <row r="26" spans="1:10" s="4" customFormat="1" ht="24.95" customHeight="1" x14ac:dyDescent="0.2">
      <c r="A26" s="33">
        <v>24</v>
      </c>
      <c r="B26" s="68" t="s">
        <v>58</v>
      </c>
      <c r="C26" s="57" t="s">
        <v>2</v>
      </c>
      <c r="D26" s="204"/>
      <c r="E26" s="204"/>
      <c r="F26" s="204">
        <v>390</v>
      </c>
      <c r="G26" s="91">
        <f t="shared" si="0"/>
        <v>390</v>
      </c>
      <c r="H26" s="104">
        <f t="shared" si="1"/>
        <v>390</v>
      </c>
      <c r="I26" s="91" t="s">
        <v>203</v>
      </c>
      <c r="J26" s="93" t="e">
        <f t="shared" si="2"/>
        <v>#VALUE!</v>
      </c>
    </row>
    <row r="27" spans="1:10" s="4" customFormat="1" ht="24.95" customHeight="1" x14ac:dyDescent="0.2">
      <c r="A27" s="33">
        <v>25</v>
      </c>
      <c r="B27" s="84" t="s">
        <v>152</v>
      </c>
      <c r="C27" s="83" t="s">
        <v>2</v>
      </c>
      <c r="D27" s="204"/>
      <c r="E27" s="204"/>
      <c r="F27" s="204"/>
      <c r="G27" s="91" t="e">
        <f t="shared" si="0"/>
        <v>#DIV/0!</v>
      </c>
      <c r="H27" s="104" t="str">
        <f t="shared" si="1"/>
        <v/>
      </c>
      <c r="I27" s="91" t="s">
        <v>203</v>
      </c>
      <c r="J27" s="144" t="e">
        <f t="shared" si="2"/>
        <v>#DIV/0!</v>
      </c>
    </row>
    <row r="28" spans="1:10" s="4" customFormat="1" ht="24.95" customHeight="1" x14ac:dyDescent="0.2">
      <c r="A28" s="33">
        <v>26</v>
      </c>
      <c r="B28" s="68" t="s">
        <v>50</v>
      </c>
      <c r="C28" s="57" t="s">
        <v>2</v>
      </c>
      <c r="D28" s="204">
        <v>42</v>
      </c>
      <c r="E28" s="204"/>
      <c r="F28" s="204"/>
      <c r="G28" s="91">
        <f t="shared" si="0"/>
        <v>42</v>
      </c>
      <c r="H28" s="104">
        <f t="shared" si="1"/>
        <v>42</v>
      </c>
      <c r="I28" s="91" t="s">
        <v>203</v>
      </c>
      <c r="J28" s="144" t="e">
        <f t="shared" si="2"/>
        <v>#VALUE!</v>
      </c>
    </row>
    <row r="29" spans="1:10" ht="24.95" customHeight="1" x14ac:dyDescent="0.2">
      <c r="A29" s="33">
        <v>27</v>
      </c>
      <c r="B29" s="68" t="s">
        <v>126</v>
      </c>
      <c r="C29" s="57" t="s">
        <v>2</v>
      </c>
      <c r="D29" s="204">
        <v>38</v>
      </c>
      <c r="E29" s="204"/>
      <c r="F29" s="204">
        <v>28</v>
      </c>
      <c r="G29" s="91">
        <f t="shared" si="0"/>
        <v>33</v>
      </c>
      <c r="H29" s="104">
        <f t="shared" si="1"/>
        <v>33</v>
      </c>
      <c r="I29" s="91">
        <v>37</v>
      </c>
      <c r="J29" s="144">
        <f t="shared" si="2"/>
        <v>89.189189189189193</v>
      </c>
    </row>
    <row r="30" spans="1:10" ht="24.95" customHeight="1" x14ac:dyDescent="0.2">
      <c r="A30" s="33">
        <v>28</v>
      </c>
      <c r="B30" s="68" t="s">
        <v>141</v>
      </c>
      <c r="C30" s="57" t="s">
        <v>89</v>
      </c>
      <c r="D30" s="204"/>
      <c r="E30" s="204">
        <v>120</v>
      </c>
      <c r="F30" s="204">
        <v>101</v>
      </c>
      <c r="G30" s="91">
        <f t="shared" si="0"/>
        <v>110.5</v>
      </c>
      <c r="H30" s="104">
        <f t="shared" si="1"/>
        <v>110.5</v>
      </c>
      <c r="I30" s="91">
        <v>109.5</v>
      </c>
      <c r="J30" s="144">
        <f t="shared" si="2"/>
        <v>100.91324200913243</v>
      </c>
    </row>
    <row r="31" spans="1:10" ht="24.95" customHeight="1" x14ac:dyDescent="0.2">
      <c r="A31" s="33">
        <v>29</v>
      </c>
      <c r="B31" s="68" t="s">
        <v>41</v>
      </c>
      <c r="C31" s="57" t="s">
        <v>2</v>
      </c>
      <c r="D31" s="204"/>
      <c r="E31" s="204">
        <v>230</v>
      </c>
      <c r="F31" s="204">
        <v>260</v>
      </c>
      <c r="G31" s="91">
        <f t="shared" si="0"/>
        <v>245</v>
      </c>
      <c r="H31" s="104">
        <f t="shared" si="1"/>
        <v>245</v>
      </c>
      <c r="I31" s="91" t="s">
        <v>203</v>
      </c>
      <c r="J31" s="144" t="e">
        <f t="shared" si="2"/>
        <v>#VALUE!</v>
      </c>
    </row>
    <row r="32" spans="1:10" ht="24.95" customHeight="1" x14ac:dyDescent="0.2">
      <c r="A32" s="33">
        <v>30</v>
      </c>
      <c r="B32" s="68" t="s">
        <v>100</v>
      </c>
      <c r="C32" s="57" t="s">
        <v>2</v>
      </c>
      <c r="D32" s="204"/>
      <c r="E32" s="204"/>
      <c r="F32" s="204"/>
      <c r="G32" s="91" t="e">
        <f t="shared" si="0"/>
        <v>#DIV/0!</v>
      </c>
      <c r="H32" s="104" t="str">
        <f t="shared" si="1"/>
        <v/>
      </c>
      <c r="I32" s="91" t="s">
        <v>203</v>
      </c>
      <c r="J32" s="144" t="e">
        <f t="shared" si="2"/>
        <v>#DIV/0!</v>
      </c>
    </row>
    <row r="33" spans="1:10" ht="24.95" customHeight="1" x14ac:dyDescent="0.2">
      <c r="A33" s="33">
        <v>31</v>
      </c>
      <c r="B33" s="68" t="s">
        <v>77</v>
      </c>
      <c r="C33" s="57" t="s">
        <v>2</v>
      </c>
      <c r="D33" s="204">
        <v>540.20000000000005</v>
      </c>
      <c r="E33" s="204">
        <v>550</v>
      </c>
      <c r="F33" s="204">
        <v>570</v>
      </c>
      <c r="G33" s="91">
        <f t="shared" si="0"/>
        <v>553.4</v>
      </c>
      <c r="H33" s="104">
        <f t="shared" si="1"/>
        <v>553.4</v>
      </c>
      <c r="I33" s="91">
        <v>552.5</v>
      </c>
      <c r="J33" s="144">
        <f t="shared" si="2"/>
        <v>100.16289592760181</v>
      </c>
    </row>
    <row r="34" spans="1:10" ht="24.95" customHeight="1" x14ac:dyDescent="0.2">
      <c r="A34" s="33">
        <v>32</v>
      </c>
      <c r="B34" s="68" t="s">
        <v>101</v>
      </c>
      <c r="C34" s="57" t="s">
        <v>2</v>
      </c>
      <c r="D34" s="186">
        <v>553</v>
      </c>
      <c r="E34" s="204"/>
      <c r="F34" s="204">
        <v>408</v>
      </c>
      <c r="G34" s="91">
        <f t="shared" si="0"/>
        <v>480.5</v>
      </c>
      <c r="H34" s="104">
        <f t="shared" si="1"/>
        <v>480.5</v>
      </c>
      <c r="I34" s="91">
        <v>448</v>
      </c>
      <c r="J34" s="144">
        <f t="shared" si="2"/>
        <v>107.25446428571428</v>
      </c>
    </row>
    <row r="35" spans="1:10" ht="24.95" customHeight="1" x14ac:dyDescent="0.2">
      <c r="A35" s="33">
        <v>33</v>
      </c>
      <c r="B35" s="68" t="s">
        <v>49</v>
      </c>
      <c r="C35" s="57" t="s">
        <v>2</v>
      </c>
      <c r="D35" s="204">
        <v>410</v>
      </c>
      <c r="E35" s="204"/>
      <c r="F35" s="204">
        <v>450</v>
      </c>
      <c r="G35" s="91">
        <f t="shared" si="0"/>
        <v>430</v>
      </c>
      <c r="H35" s="104">
        <f t="shared" si="1"/>
        <v>430</v>
      </c>
      <c r="I35" s="91">
        <v>404.5</v>
      </c>
      <c r="J35" s="144">
        <f t="shared" si="2"/>
        <v>106.30407911001237</v>
      </c>
    </row>
    <row r="36" spans="1:10" ht="24.95" customHeight="1" x14ac:dyDescent="0.2">
      <c r="A36" s="33">
        <v>34</v>
      </c>
      <c r="B36" s="68" t="s">
        <v>30</v>
      </c>
      <c r="C36" s="57" t="s">
        <v>2</v>
      </c>
      <c r="D36" s="204"/>
      <c r="E36" s="204"/>
      <c r="F36" s="204"/>
      <c r="G36" s="91" t="e">
        <f t="shared" si="0"/>
        <v>#DIV/0!</v>
      </c>
      <c r="H36" s="104" t="str">
        <f t="shared" si="1"/>
        <v/>
      </c>
      <c r="I36" s="91" t="s">
        <v>203</v>
      </c>
      <c r="J36" s="144" t="e">
        <f t="shared" si="2"/>
        <v>#DIV/0!</v>
      </c>
    </row>
    <row r="37" spans="1:10" ht="24.95" customHeight="1" x14ac:dyDescent="0.2">
      <c r="A37" s="33">
        <v>35</v>
      </c>
      <c r="B37" s="68" t="s">
        <v>127</v>
      </c>
      <c r="C37" s="57" t="s">
        <v>2</v>
      </c>
      <c r="D37" s="204"/>
      <c r="E37" s="204"/>
      <c r="F37" s="204">
        <v>30</v>
      </c>
      <c r="G37" s="91">
        <f t="shared" si="0"/>
        <v>30</v>
      </c>
      <c r="H37" s="104">
        <f t="shared" si="1"/>
        <v>30</v>
      </c>
      <c r="I37" s="91">
        <v>30</v>
      </c>
      <c r="J37" s="144">
        <f t="shared" si="2"/>
        <v>100</v>
      </c>
    </row>
    <row r="38" spans="1:10" ht="24.95" customHeight="1" x14ac:dyDescent="0.2">
      <c r="A38" s="33">
        <v>36</v>
      </c>
      <c r="B38" s="68" t="s">
        <v>28</v>
      </c>
      <c r="C38" s="57" t="s">
        <v>2</v>
      </c>
      <c r="D38" s="204">
        <v>42.2</v>
      </c>
      <c r="E38" s="204"/>
      <c r="F38" s="204">
        <v>45</v>
      </c>
      <c r="G38" s="91">
        <f t="shared" si="0"/>
        <v>43.6</v>
      </c>
      <c r="H38" s="104">
        <f t="shared" si="1"/>
        <v>43.6</v>
      </c>
      <c r="I38" s="91">
        <v>42.2</v>
      </c>
      <c r="J38" s="144">
        <f t="shared" si="2"/>
        <v>103.3175355450237</v>
      </c>
    </row>
    <row r="39" spans="1:10" ht="24.95" customHeight="1" x14ac:dyDescent="0.2">
      <c r="A39" s="33">
        <v>37</v>
      </c>
      <c r="B39" s="68" t="s">
        <v>21</v>
      </c>
      <c r="C39" s="57" t="s">
        <v>2</v>
      </c>
      <c r="D39" s="204"/>
      <c r="E39" s="204"/>
      <c r="F39" s="204">
        <v>89</v>
      </c>
      <c r="G39" s="91">
        <f t="shared" si="0"/>
        <v>89</v>
      </c>
      <c r="H39" s="104">
        <f t="shared" si="1"/>
        <v>89</v>
      </c>
      <c r="I39" s="91">
        <v>73.349999999999994</v>
      </c>
      <c r="J39" s="144">
        <f t="shared" si="2"/>
        <v>121.33605998636673</v>
      </c>
    </row>
    <row r="40" spans="1:10" ht="24.95" customHeight="1" x14ac:dyDescent="0.2">
      <c r="A40" s="33">
        <v>38</v>
      </c>
      <c r="B40" s="68" t="s">
        <v>137</v>
      </c>
      <c r="C40" s="57" t="s">
        <v>2</v>
      </c>
      <c r="D40" s="204"/>
      <c r="E40" s="204"/>
      <c r="F40" s="204">
        <v>62</v>
      </c>
      <c r="G40" s="91">
        <f t="shared" si="0"/>
        <v>62</v>
      </c>
      <c r="H40" s="104">
        <f t="shared" si="1"/>
        <v>62</v>
      </c>
      <c r="I40" s="91">
        <v>65</v>
      </c>
      <c r="J40" s="144">
        <f t="shared" si="2"/>
        <v>95.384615384615387</v>
      </c>
    </row>
    <row r="41" spans="1:10" ht="24.95" customHeight="1" x14ac:dyDescent="0.2">
      <c r="A41" s="33">
        <v>39</v>
      </c>
      <c r="B41" s="68" t="s">
        <v>22</v>
      </c>
      <c r="C41" s="57" t="s">
        <v>2</v>
      </c>
      <c r="D41" s="204">
        <v>43.8</v>
      </c>
      <c r="E41" s="204"/>
      <c r="F41" s="204">
        <v>60</v>
      </c>
      <c r="G41" s="91">
        <f t="shared" si="0"/>
        <v>51.9</v>
      </c>
      <c r="H41" s="104">
        <f t="shared" si="1"/>
        <v>51.9</v>
      </c>
      <c r="I41" s="91">
        <v>50.4</v>
      </c>
      <c r="J41" s="144">
        <f t="shared" si="2"/>
        <v>102.97619047619047</v>
      </c>
    </row>
    <row r="42" spans="1:10" ht="24.95" customHeight="1" x14ac:dyDescent="0.2">
      <c r="A42" s="33">
        <v>40</v>
      </c>
      <c r="B42" s="68" t="s">
        <v>23</v>
      </c>
      <c r="C42" s="57" t="s">
        <v>2</v>
      </c>
      <c r="D42" s="204"/>
      <c r="E42" s="204"/>
      <c r="F42" s="204">
        <v>45</v>
      </c>
      <c r="G42" s="91">
        <f t="shared" si="0"/>
        <v>45</v>
      </c>
      <c r="H42" s="104">
        <f t="shared" si="1"/>
        <v>45</v>
      </c>
      <c r="I42" s="91" t="s">
        <v>203</v>
      </c>
      <c r="J42" s="144" t="e">
        <f t="shared" si="2"/>
        <v>#VALUE!</v>
      </c>
    </row>
    <row r="43" spans="1:10" ht="24.95" customHeight="1" x14ac:dyDescent="0.2">
      <c r="A43" s="33">
        <v>41</v>
      </c>
      <c r="B43" s="68" t="s">
        <v>27</v>
      </c>
      <c r="C43" s="57" t="s">
        <v>2</v>
      </c>
      <c r="D43" s="204">
        <v>38</v>
      </c>
      <c r="E43" s="204"/>
      <c r="F43" s="204">
        <v>45</v>
      </c>
      <c r="G43" s="91">
        <f t="shared" si="0"/>
        <v>41.5</v>
      </c>
      <c r="H43" s="104">
        <f t="shared" si="1"/>
        <v>41.5</v>
      </c>
      <c r="I43" s="91">
        <v>38</v>
      </c>
      <c r="J43" s="144">
        <f t="shared" si="2"/>
        <v>109.21052631578947</v>
      </c>
    </row>
    <row r="44" spans="1:10" ht="24.95" customHeight="1" x14ac:dyDescent="0.2">
      <c r="A44" s="33">
        <v>42</v>
      </c>
      <c r="B44" s="68" t="s">
        <v>26</v>
      </c>
      <c r="C44" s="57" t="s">
        <v>2</v>
      </c>
      <c r="D44" s="204">
        <v>48</v>
      </c>
      <c r="E44" s="204">
        <v>68</v>
      </c>
      <c r="F44" s="204">
        <v>55</v>
      </c>
      <c r="G44" s="91">
        <f t="shared" si="0"/>
        <v>57</v>
      </c>
      <c r="H44" s="104">
        <f t="shared" si="1"/>
        <v>57</v>
      </c>
      <c r="I44" s="91">
        <v>59</v>
      </c>
      <c r="J44" s="144">
        <f t="shared" si="2"/>
        <v>96.610169491525426</v>
      </c>
    </row>
    <row r="45" spans="1:10" ht="24.95" customHeight="1" x14ac:dyDescent="0.2">
      <c r="A45" s="33">
        <v>43</v>
      </c>
      <c r="B45" s="68" t="s">
        <v>24</v>
      </c>
      <c r="C45" s="57" t="s">
        <v>2</v>
      </c>
      <c r="D45" s="204">
        <v>126</v>
      </c>
      <c r="E45" s="204"/>
      <c r="F45" s="204">
        <v>137</v>
      </c>
      <c r="G45" s="91">
        <f t="shared" si="0"/>
        <v>131.5</v>
      </c>
      <c r="H45" s="104">
        <f t="shared" si="1"/>
        <v>131.5</v>
      </c>
      <c r="I45" s="91">
        <v>130</v>
      </c>
      <c r="J45" s="144">
        <f t="shared" si="2"/>
        <v>101.15384615384615</v>
      </c>
    </row>
    <row r="46" spans="1:10" ht="24.95" customHeight="1" x14ac:dyDescent="0.2">
      <c r="A46" s="33">
        <v>44</v>
      </c>
      <c r="B46" s="68" t="s">
        <v>29</v>
      </c>
      <c r="C46" s="57" t="s">
        <v>2</v>
      </c>
      <c r="D46" s="204"/>
      <c r="E46" s="204"/>
      <c r="F46" s="204">
        <v>180</v>
      </c>
      <c r="G46" s="91">
        <f t="shared" si="0"/>
        <v>180</v>
      </c>
      <c r="H46" s="104">
        <f t="shared" si="1"/>
        <v>180</v>
      </c>
      <c r="I46" s="91">
        <v>193</v>
      </c>
      <c r="J46" s="144">
        <f t="shared" si="2"/>
        <v>93.264248704663217</v>
      </c>
    </row>
    <row r="47" spans="1:10" ht="24.95" customHeight="1" x14ac:dyDescent="0.2">
      <c r="A47" s="33">
        <v>45</v>
      </c>
      <c r="B47" s="68" t="s">
        <v>25</v>
      </c>
      <c r="C47" s="57" t="s">
        <v>2</v>
      </c>
      <c r="D47" s="204">
        <v>29.5</v>
      </c>
      <c r="E47" s="204"/>
      <c r="F47" s="204">
        <v>40</v>
      </c>
      <c r="G47" s="91">
        <f t="shared" si="0"/>
        <v>34.75</v>
      </c>
      <c r="H47" s="104">
        <f t="shared" si="1"/>
        <v>34.75</v>
      </c>
      <c r="I47" s="91">
        <v>39.25</v>
      </c>
      <c r="J47" s="144">
        <f t="shared" si="2"/>
        <v>88.535031847133766</v>
      </c>
    </row>
    <row r="48" spans="1:10" ht="24.95" customHeight="1" x14ac:dyDescent="0.2">
      <c r="A48" s="33">
        <v>46</v>
      </c>
      <c r="B48" s="68" t="s">
        <v>73</v>
      </c>
      <c r="C48" s="57" t="s">
        <v>2</v>
      </c>
      <c r="D48" s="204">
        <v>234</v>
      </c>
      <c r="E48" s="204"/>
      <c r="F48" s="204"/>
      <c r="G48" s="91">
        <f t="shared" si="0"/>
        <v>234</v>
      </c>
      <c r="H48" s="104">
        <f t="shared" si="1"/>
        <v>234</v>
      </c>
      <c r="I48" s="91">
        <v>249.42</v>
      </c>
      <c r="J48" s="144">
        <f t="shared" si="2"/>
        <v>93.817656964156853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204"/>
      <c r="E49" s="204"/>
      <c r="F49" s="204"/>
      <c r="G49" s="91" t="e">
        <f t="shared" si="0"/>
        <v>#DIV/0!</v>
      </c>
      <c r="H49" s="104" t="str">
        <f t="shared" si="1"/>
        <v/>
      </c>
      <c r="I49" s="91" t="s">
        <v>203</v>
      </c>
      <c r="J49" s="144" t="e">
        <f t="shared" si="2"/>
        <v>#DIV/0!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204">
        <v>311.7</v>
      </c>
      <c r="E50" s="204"/>
      <c r="F50" s="204">
        <v>350</v>
      </c>
      <c r="G50" s="91">
        <f t="shared" si="0"/>
        <v>330.85</v>
      </c>
      <c r="H50" s="104">
        <f t="shared" si="1"/>
        <v>330.85</v>
      </c>
      <c r="I50" s="91">
        <v>330.85</v>
      </c>
      <c r="J50" s="144">
        <f t="shared" si="2"/>
        <v>100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204">
        <v>1750</v>
      </c>
      <c r="E51" s="204"/>
      <c r="F51" s="204">
        <v>2000</v>
      </c>
      <c r="G51" s="91">
        <f t="shared" si="0"/>
        <v>1875</v>
      </c>
      <c r="H51" s="104">
        <f t="shared" si="1"/>
        <v>1875</v>
      </c>
      <c r="I51" s="91">
        <v>1950</v>
      </c>
      <c r="J51" s="144">
        <f t="shared" si="2"/>
        <v>96.15384615384616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204">
        <v>238</v>
      </c>
      <c r="E52" s="204"/>
      <c r="F52" s="204">
        <v>265</v>
      </c>
      <c r="G52" s="91">
        <f t="shared" si="0"/>
        <v>251.5</v>
      </c>
      <c r="H52" s="104">
        <f t="shared" si="1"/>
        <v>251.5</v>
      </c>
      <c r="I52" s="91">
        <v>225</v>
      </c>
      <c r="J52" s="144">
        <f t="shared" si="2"/>
        <v>111.77777777777777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204">
        <v>43</v>
      </c>
      <c r="E53" s="204">
        <v>40</v>
      </c>
      <c r="F53" s="204"/>
      <c r="G53" s="91">
        <f t="shared" si="0"/>
        <v>41.5</v>
      </c>
      <c r="H53" s="104">
        <f t="shared" si="1"/>
        <v>41.5</v>
      </c>
      <c r="I53" s="91">
        <v>40</v>
      </c>
      <c r="J53" s="144">
        <f t="shared" si="2"/>
        <v>103.75000000000001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204">
        <v>61.4</v>
      </c>
      <c r="E54" s="204">
        <v>70</v>
      </c>
      <c r="F54" s="204">
        <v>65</v>
      </c>
      <c r="G54" s="91">
        <f t="shared" si="0"/>
        <v>65.466666666666669</v>
      </c>
      <c r="H54" s="104">
        <f t="shared" si="1"/>
        <v>65.466666666666669</v>
      </c>
      <c r="I54" s="91">
        <v>67.349999999999994</v>
      </c>
      <c r="J54" s="144">
        <f t="shared" si="2"/>
        <v>97.203662459787182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204">
        <v>260</v>
      </c>
      <c r="E55" s="204"/>
      <c r="F55" s="204">
        <v>270</v>
      </c>
      <c r="G55" s="91">
        <f t="shared" si="0"/>
        <v>265</v>
      </c>
      <c r="H55" s="104">
        <f t="shared" si="1"/>
        <v>265</v>
      </c>
      <c r="I55" s="91">
        <v>255</v>
      </c>
      <c r="J55" s="144">
        <f t="shared" si="2"/>
        <v>103.92156862745099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204"/>
      <c r="E56" s="204"/>
      <c r="F56" s="204">
        <v>300</v>
      </c>
      <c r="G56" s="91">
        <f t="shared" si="0"/>
        <v>300</v>
      </c>
      <c r="H56" s="104">
        <f t="shared" si="1"/>
        <v>300</v>
      </c>
      <c r="I56" s="91" t="s">
        <v>203</v>
      </c>
      <c r="J56" s="144" t="e">
        <f t="shared" si="2"/>
        <v>#VALUE!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204">
        <v>164</v>
      </c>
      <c r="E57" s="204"/>
      <c r="F57" s="204">
        <v>145</v>
      </c>
      <c r="G57" s="91">
        <f t="shared" si="0"/>
        <v>154.5</v>
      </c>
      <c r="H57" s="104">
        <f t="shared" si="1"/>
        <v>154.5</v>
      </c>
      <c r="I57" s="91">
        <v>150.5</v>
      </c>
      <c r="J57" s="144">
        <f t="shared" si="2"/>
        <v>102.65780730897009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204"/>
      <c r="E58" s="204"/>
      <c r="F58" s="204">
        <v>927</v>
      </c>
      <c r="G58" s="91">
        <f t="shared" si="0"/>
        <v>927</v>
      </c>
      <c r="H58" s="104">
        <f t="shared" si="1"/>
        <v>927</v>
      </c>
      <c r="I58" s="91">
        <v>927</v>
      </c>
      <c r="J58" s="144">
        <f t="shared" si="2"/>
        <v>100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204">
        <v>850</v>
      </c>
      <c r="E59" s="204"/>
      <c r="F59" s="204">
        <v>1150</v>
      </c>
      <c r="G59" s="91">
        <f t="shared" si="0"/>
        <v>1000</v>
      </c>
      <c r="H59" s="104">
        <f t="shared" si="1"/>
        <v>1000</v>
      </c>
      <c r="I59" s="91">
        <v>928</v>
      </c>
      <c r="J59" s="144">
        <f t="shared" ref="J59:J116" si="3">G59/I59*100</f>
        <v>107.75862068965519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204"/>
      <c r="E60" s="204"/>
      <c r="F60" s="204">
        <v>200</v>
      </c>
      <c r="G60" s="91">
        <f t="shared" si="0"/>
        <v>200</v>
      </c>
      <c r="H60" s="104">
        <f t="shared" si="1"/>
        <v>200</v>
      </c>
      <c r="I60" s="91" t="s">
        <v>203</v>
      </c>
      <c r="J60" s="144" t="e">
        <f t="shared" si="3"/>
        <v>#VALUE!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204">
        <v>101.4</v>
      </c>
      <c r="E61" s="204">
        <v>80</v>
      </c>
      <c r="F61" s="204">
        <v>88</v>
      </c>
      <c r="G61" s="91">
        <f t="shared" si="0"/>
        <v>89.8</v>
      </c>
      <c r="H61" s="104">
        <f t="shared" si="1"/>
        <v>89.8</v>
      </c>
      <c r="I61" s="91">
        <v>87.466666666666654</v>
      </c>
      <c r="J61" s="144">
        <f t="shared" si="3"/>
        <v>102.66768292682929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204"/>
      <c r="E62" s="204"/>
      <c r="F62" s="204">
        <v>300</v>
      </c>
      <c r="G62" s="91">
        <f t="shared" si="0"/>
        <v>300</v>
      </c>
      <c r="H62" s="104">
        <f t="shared" si="1"/>
        <v>300</v>
      </c>
      <c r="I62" s="91" t="s">
        <v>203</v>
      </c>
      <c r="J62" s="144" t="e">
        <f t="shared" si="3"/>
        <v>#VALUE!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204"/>
      <c r="E63" s="204"/>
      <c r="F63" s="204"/>
      <c r="G63" s="91" t="e">
        <f t="shared" si="0"/>
        <v>#DIV/0!</v>
      </c>
      <c r="H63" s="104" t="str">
        <f t="shared" si="1"/>
        <v/>
      </c>
      <c r="I63" s="91">
        <v>302.63</v>
      </c>
      <c r="J63" s="144" t="e">
        <f t="shared" si="3"/>
        <v>#DIV/0!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204"/>
      <c r="E64" s="204"/>
      <c r="F64" s="204"/>
      <c r="G64" s="91" t="e">
        <f t="shared" si="0"/>
        <v>#DIV/0!</v>
      </c>
      <c r="H64" s="104" t="str">
        <f t="shared" si="1"/>
        <v/>
      </c>
      <c r="I64" s="91" t="s">
        <v>203</v>
      </c>
      <c r="J64" s="144" t="e">
        <f t="shared" si="3"/>
        <v>#DIV/0!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204"/>
      <c r="E65" s="204"/>
      <c r="F65" s="204"/>
      <c r="G65" s="91" t="e">
        <f t="shared" si="0"/>
        <v>#DIV/0!</v>
      </c>
      <c r="H65" s="104" t="str">
        <f t="shared" si="1"/>
        <v/>
      </c>
      <c r="I65" s="91">
        <v>45</v>
      </c>
      <c r="J65" s="144" t="e">
        <f t="shared" si="3"/>
        <v>#DIV/0!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204"/>
      <c r="E66" s="204"/>
      <c r="F66" s="204"/>
      <c r="G66" s="91" t="e">
        <f t="shared" si="0"/>
        <v>#DIV/0!</v>
      </c>
      <c r="H66" s="104" t="str">
        <f t="shared" si="1"/>
        <v/>
      </c>
      <c r="I66" s="91" t="s">
        <v>203</v>
      </c>
      <c r="J66" s="144" t="e">
        <f t="shared" si="3"/>
        <v>#DIV/0!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204">
        <v>50</v>
      </c>
      <c r="E67" s="204"/>
      <c r="F67" s="204">
        <v>52</v>
      </c>
      <c r="G67" s="91">
        <f t="shared" ref="G67:G123" si="4">AVERAGEIF(D67:F67,"&gt;0")</f>
        <v>51</v>
      </c>
      <c r="H67" s="104">
        <f t="shared" si="1"/>
        <v>51</v>
      </c>
      <c r="I67" s="91">
        <v>45.8</v>
      </c>
      <c r="J67" s="144">
        <f t="shared" si="3"/>
        <v>111.35371179039302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204"/>
      <c r="E68" s="204"/>
      <c r="F68" s="204"/>
      <c r="G68" s="91" t="e">
        <f t="shared" si="4"/>
        <v>#DIV/0!</v>
      </c>
      <c r="H68" s="104" t="str">
        <f t="shared" ref="H68:H123" si="5">IFERROR(G68,"")</f>
        <v/>
      </c>
      <c r="I68" s="91">
        <v>740</v>
      </c>
      <c r="J68" s="144" t="e">
        <f t="shared" si="3"/>
        <v>#DIV/0!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204"/>
      <c r="E69" s="204"/>
      <c r="F69" s="204">
        <v>545</v>
      </c>
      <c r="G69" s="91">
        <f t="shared" si="4"/>
        <v>545</v>
      </c>
      <c r="H69" s="104">
        <f t="shared" si="5"/>
        <v>545</v>
      </c>
      <c r="I69" s="91" t="s">
        <v>203</v>
      </c>
      <c r="J69" s="144" t="e">
        <f t="shared" si="3"/>
        <v>#VALUE!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204"/>
      <c r="E70" s="204"/>
      <c r="F70" s="204"/>
      <c r="G70" s="91" t="e">
        <f t="shared" si="4"/>
        <v>#DIV/0!</v>
      </c>
      <c r="H70" s="104" t="str">
        <f t="shared" si="5"/>
        <v/>
      </c>
      <c r="I70" s="91" t="s">
        <v>203</v>
      </c>
      <c r="J70" s="144" t="e">
        <f t="shared" si="3"/>
        <v>#DIV/0!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204"/>
      <c r="E71" s="204"/>
      <c r="F71" s="204">
        <v>125</v>
      </c>
      <c r="G71" s="91">
        <f t="shared" si="4"/>
        <v>125</v>
      </c>
      <c r="H71" s="104">
        <f t="shared" si="5"/>
        <v>125</v>
      </c>
      <c r="I71" s="91">
        <v>115</v>
      </c>
      <c r="J71" s="144">
        <f t="shared" si="3"/>
        <v>108.69565217391303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204"/>
      <c r="E72" s="204"/>
      <c r="F72" s="204"/>
      <c r="G72" s="91" t="e">
        <f t="shared" si="4"/>
        <v>#DIV/0!</v>
      </c>
      <c r="H72" s="104" t="str">
        <f t="shared" si="5"/>
        <v/>
      </c>
      <c r="I72" s="91" t="s">
        <v>203</v>
      </c>
      <c r="J72" s="144" t="e">
        <f t="shared" si="3"/>
        <v>#DIV/0!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204"/>
      <c r="E73" s="204"/>
      <c r="F73" s="204"/>
      <c r="G73" s="91" t="e">
        <f t="shared" si="4"/>
        <v>#DIV/0!</v>
      </c>
      <c r="H73" s="104" t="str">
        <f t="shared" si="5"/>
        <v/>
      </c>
      <c r="I73" s="91" t="s">
        <v>203</v>
      </c>
      <c r="J73" s="144" t="e">
        <f t="shared" si="3"/>
        <v>#DIV/0!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204"/>
      <c r="E74" s="204"/>
      <c r="F74" s="204">
        <v>285</v>
      </c>
      <c r="G74" s="91">
        <f t="shared" si="4"/>
        <v>285</v>
      </c>
      <c r="H74" s="104">
        <f t="shared" si="5"/>
        <v>285</v>
      </c>
      <c r="I74" s="91" t="s">
        <v>203</v>
      </c>
      <c r="J74" s="144" t="e">
        <f t="shared" si="3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204"/>
      <c r="E75" s="204"/>
      <c r="F75" s="204">
        <v>200</v>
      </c>
      <c r="G75" s="91">
        <f t="shared" si="4"/>
        <v>200</v>
      </c>
      <c r="H75" s="104">
        <f t="shared" si="5"/>
        <v>200</v>
      </c>
      <c r="I75" s="91">
        <v>223</v>
      </c>
      <c r="J75" s="144">
        <f t="shared" si="3"/>
        <v>89.68609865470853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204"/>
      <c r="E76" s="204"/>
      <c r="F76" s="204">
        <v>180</v>
      </c>
      <c r="G76" s="91">
        <f t="shared" si="4"/>
        <v>180</v>
      </c>
      <c r="H76" s="104">
        <f t="shared" si="5"/>
        <v>180</v>
      </c>
      <c r="I76" s="91">
        <v>189</v>
      </c>
      <c r="J76" s="144">
        <f t="shared" si="3"/>
        <v>95.238095238095227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204"/>
      <c r="E77" s="204"/>
      <c r="F77" s="204"/>
      <c r="G77" s="91" t="e">
        <f t="shared" si="4"/>
        <v>#DIV/0!</v>
      </c>
      <c r="H77" s="104" t="str">
        <f t="shared" si="5"/>
        <v/>
      </c>
      <c r="I77" s="91" t="s">
        <v>203</v>
      </c>
      <c r="J77" s="144" t="e">
        <f t="shared" si="3"/>
        <v>#DIV/0!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204"/>
      <c r="E78" s="204"/>
      <c r="F78" s="204"/>
      <c r="G78" s="91" t="e">
        <f t="shared" si="4"/>
        <v>#DIV/0!</v>
      </c>
      <c r="H78" s="104" t="str">
        <f t="shared" si="5"/>
        <v/>
      </c>
      <c r="I78" s="91" t="s">
        <v>203</v>
      </c>
      <c r="J78" s="144" t="e">
        <f t="shared" si="3"/>
        <v>#DIV/0!</v>
      </c>
    </row>
    <row r="79" spans="1:10" ht="24.95" customHeight="1" x14ac:dyDescent="0.2">
      <c r="A79" s="33">
        <v>77</v>
      </c>
      <c r="B79" s="68" t="s">
        <v>14</v>
      </c>
      <c r="C79" s="57" t="s">
        <v>2</v>
      </c>
      <c r="D79" s="204">
        <v>364.5</v>
      </c>
      <c r="E79" s="204"/>
      <c r="F79" s="204"/>
      <c r="G79" s="91">
        <f t="shared" si="4"/>
        <v>364.5</v>
      </c>
      <c r="H79" s="104">
        <f t="shared" si="5"/>
        <v>364.5</v>
      </c>
      <c r="I79" s="91">
        <v>364.5</v>
      </c>
      <c r="J79" s="144">
        <f t="shared" si="3"/>
        <v>100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204"/>
      <c r="E80" s="204"/>
      <c r="F80" s="204">
        <v>265</v>
      </c>
      <c r="G80" s="91">
        <f t="shared" si="4"/>
        <v>265</v>
      </c>
      <c r="H80" s="104">
        <f t="shared" si="5"/>
        <v>265</v>
      </c>
      <c r="I80" s="91">
        <v>260</v>
      </c>
      <c r="J80" s="144">
        <f t="shared" si="3"/>
        <v>101.92307692307692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204">
        <v>280</v>
      </c>
      <c r="E81" s="204"/>
      <c r="F81" s="204">
        <v>245</v>
      </c>
      <c r="G81" s="91">
        <f t="shared" si="4"/>
        <v>262.5</v>
      </c>
      <c r="H81" s="104">
        <f t="shared" si="5"/>
        <v>262.5</v>
      </c>
      <c r="I81" s="91">
        <v>250</v>
      </c>
      <c r="J81" s="144">
        <f t="shared" si="3"/>
        <v>105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204"/>
      <c r="E82" s="204"/>
      <c r="F82" s="204">
        <v>210</v>
      </c>
      <c r="G82" s="91">
        <f t="shared" si="4"/>
        <v>210</v>
      </c>
      <c r="H82" s="104">
        <f t="shared" si="5"/>
        <v>210</v>
      </c>
      <c r="I82" s="91">
        <v>216</v>
      </c>
      <c r="J82" s="144">
        <f t="shared" si="3"/>
        <v>97.222222222222214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204"/>
      <c r="E83" s="204"/>
      <c r="F83" s="204">
        <v>214</v>
      </c>
      <c r="G83" s="91">
        <f t="shared" si="4"/>
        <v>214</v>
      </c>
      <c r="H83" s="104">
        <f t="shared" si="5"/>
        <v>214</v>
      </c>
      <c r="I83" s="91" t="s">
        <v>203</v>
      </c>
      <c r="J83" s="144" t="e">
        <f t="shared" si="3"/>
        <v>#VALUE!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204">
        <v>259</v>
      </c>
      <c r="E84" s="204"/>
      <c r="F84" s="204">
        <v>254</v>
      </c>
      <c r="G84" s="91">
        <f t="shared" si="4"/>
        <v>256.5</v>
      </c>
      <c r="H84" s="104">
        <f t="shared" si="5"/>
        <v>256.5</v>
      </c>
      <c r="I84" s="91">
        <v>256.5</v>
      </c>
      <c r="J84" s="144">
        <f t="shared" si="3"/>
        <v>100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204"/>
      <c r="E85" s="204"/>
      <c r="F85" s="204"/>
      <c r="G85" s="91" t="e">
        <f t="shared" si="4"/>
        <v>#DIV/0!</v>
      </c>
      <c r="H85" s="104" t="str">
        <f t="shared" si="5"/>
        <v/>
      </c>
      <c r="I85" s="91" t="s">
        <v>203</v>
      </c>
      <c r="J85" s="144" t="e">
        <f t="shared" si="3"/>
        <v>#DIV/0!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204"/>
      <c r="E86" s="204"/>
      <c r="F86" s="204"/>
      <c r="G86" s="91" t="e">
        <f t="shared" si="4"/>
        <v>#DIV/0!</v>
      </c>
      <c r="H86" s="104" t="str">
        <f t="shared" si="5"/>
        <v/>
      </c>
      <c r="I86" s="91" t="s">
        <v>203</v>
      </c>
      <c r="J86" s="144" t="e">
        <f t="shared" si="3"/>
        <v>#DIV/0!</v>
      </c>
    </row>
    <row r="87" spans="1:10" ht="24.95" customHeight="1" x14ac:dyDescent="0.2">
      <c r="A87" s="33">
        <v>85</v>
      </c>
      <c r="B87" s="84" t="s">
        <v>161</v>
      </c>
      <c r="C87" s="85" t="s">
        <v>2</v>
      </c>
      <c r="D87" s="204"/>
      <c r="E87" s="204"/>
      <c r="F87" s="204"/>
      <c r="G87" s="91" t="e">
        <f t="shared" si="4"/>
        <v>#DIV/0!</v>
      </c>
      <c r="H87" s="104" t="str">
        <f t="shared" si="5"/>
        <v/>
      </c>
      <c r="I87" s="91" t="s">
        <v>203</v>
      </c>
      <c r="J87" s="144" t="e">
        <f t="shared" si="3"/>
        <v>#DIV/0!</v>
      </c>
    </row>
    <row r="88" spans="1:10" ht="27.75" customHeight="1" x14ac:dyDescent="0.2">
      <c r="A88" s="33">
        <v>86</v>
      </c>
      <c r="B88" s="84" t="s">
        <v>162</v>
      </c>
      <c r="C88" s="85" t="s">
        <v>2</v>
      </c>
      <c r="D88" s="204"/>
      <c r="E88" s="204"/>
      <c r="F88" s="204"/>
      <c r="G88" s="91" t="e">
        <f t="shared" si="4"/>
        <v>#DIV/0!</v>
      </c>
      <c r="H88" s="104" t="str">
        <f t="shared" si="5"/>
        <v/>
      </c>
      <c r="I88" s="91" t="s">
        <v>203</v>
      </c>
      <c r="J88" s="144" t="e">
        <f t="shared" si="3"/>
        <v>#DIV/0!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204"/>
      <c r="E89" s="204"/>
      <c r="F89" s="204"/>
      <c r="G89" s="91" t="e">
        <f t="shared" si="4"/>
        <v>#DIV/0!</v>
      </c>
      <c r="H89" s="104" t="str">
        <f t="shared" si="5"/>
        <v/>
      </c>
      <c r="I89" s="91" t="s">
        <v>203</v>
      </c>
      <c r="J89" s="144" t="e">
        <f t="shared" si="3"/>
        <v>#DIV/0!</v>
      </c>
    </row>
    <row r="90" spans="1:10" ht="24.95" customHeight="1" x14ac:dyDescent="0.2">
      <c r="A90" s="33">
        <v>88</v>
      </c>
      <c r="B90" s="68" t="s">
        <v>76</v>
      </c>
      <c r="C90" s="57" t="s">
        <v>2</v>
      </c>
      <c r="D90" s="204">
        <v>648</v>
      </c>
      <c r="E90" s="204">
        <v>550</v>
      </c>
      <c r="F90" s="204">
        <v>450</v>
      </c>
      <c r="G90" s="91">
        <f t="shared" si="4"/>
        <v>549.33333333333337</v>
      </c>
      <c r="H90" s="104">
        <f t="shared" si="5"/>
        <v>549.33333333333337</v>
      </c>
      <c r="I90" s="91">
        <v>545</v>
      </c>
      <c r="J90" s="144">
        <f t="shared" si="3"/>
        <v>100.79510703363914</v>
      </c>
    </row>
    <row r="91" spans="1:10" ht="24.95" customHeight="1" x14ac:dyDescent="0.2">
      <c r="A91" s="33">
        <v>89</v>
      </c>
      <c r="B91" s="68" t="s">
        <v>31</v>
      </c>
      <c r="C91" s="57" t="s">
        <v>2</v>
      </c>
      <c r="D91" s="204">
        <v>101.7</v>
      </c>
      <c r="E91" s="204"/>
      <c r="F91" s="204">
        <v>96</v>
      </c>
      <c r="G91" s="91">
        <f t="shared" si="4"/>
        <v>98.85</v>
      </c>
      <c r="H91" s="104">
        <f t="shared" si="5"/>
        <v>98.85</v>
      </c>
      <c r="I91" s="91">
        <v>89.95</v>
      </c>
      <c r="J91" s="144">
        <f t="shared" si="3"/>
        <v>109.89438576987214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204"/>
      <c r="E92" s="204"/>
      <c r="F92" s="204"/>
      <c r="G92" s="91" t="e">
        <f t="shared" si="4"/>
        <v>#DIV/0!</v>
      </c>
      <c r="H92" s="104" t="str">
        <f t="shared" si="5"/>
        <v/>
      </c>
      <c r="I92" s="91" t="s">
        <v>203</v>
      </c>
      <c r="J92" s="144" t="e">
        <f t="shared" si="3"/>
        <v>#DIV/0!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204"/>
      <c r="E93" s="204"/>
      <c r="F93" s="204">
        <v>330</v>
      </c>
      <c r="G93" s="91">
        <f t="shared" si="4"/>
        <v>330</v>
      </c>
      <c r="H93" s="104">
        <f t="shared" si="5"/>
        <v>330</v>
      </c>
      <c r="I93" s="91">
        <v>325</v>
      </c>
      <c r="J93" s="144">
        <f t="shared" si="3"/>
        <v>101.53846153846153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204"/>
      <c r="E94" s="204"/>
      <c r="F94" s="204"/>
      <c r="G94" s="91" t="e">
        <f t="shared" si="4"/>
        <v>#DIV/0!</v>
      </c>
      <c r="H94" s="104" t="str">
        <f t="shared" si="5"/>
        <v/>
      </c>
      <c r="I94" s="91" t="s">
        <v>203</v>
      </c>
      <c r="J94" s="144" t="e">
        <f t="shared" si="3"/>
        <v>#DIV/0!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204"/>
      <c r="E95" s="204"/>
      <c r="F95" s="204"/>
      <c r="G95" s="91" t="e">
        <f t="shared" si="4"/>
        <v>#DIV/0!</v>
      </c>
      <c r="H95" s="104" t="str">
        <f t="shared" si="5"/>
        <v/>
      </c>
      <c r="I95" s="91">
        <v>340</v>
      </c>
      <c r="J95" s="144" t="e">
        <f t="shared" si="3"/>
        <v>#DIV/0!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204"/>
      <c r="E96" s="204"/>
      <c r="F96" s="204"/>
      <c r="G96" s="91" t="e">
        <f t="shared" si="4"/>
        <v>#DIV/0!</v>
      </c>
      <c r="H96" s="104" t="str">
        <f t="shared" si="5"/>
        <v/>
      </c>
      <c r="I96" s="91" t="s">
        <v>203</v>
      </c>
      <c r="J96" s="144" t="e">
        <f t="shared" si="3"/>
        <v>#DIV/0!</v>
      </c>
    </row>
    <row r="97" spans="1:10" ht="22.5" customHeight="1" x14ac:dyDescent="0.2">
      <c r="A97" s="33">
        <v>95</v>
      </c>
      <c r="B97" s="84" t="s">
        <v>164</v>
      </c>
      <c r="C97" s="83" t="s">
        <v>61</v>
      </c>
      <c r="D97" s="204">
        <v>30.5</v>
      </c>
      <c r="E97" s="204"/>
      <c r="F97" s="204"/>
      <c r="G97" s="91">
        <f t="shared" si="4"/>
        <v>30.5</v>
      </c>
      <c r="H97" s="104">
        <f t="shared" si="5"/>
        <v>30.5</v>
      </c>
      <c r="I97" s="91">
        <v>30</v>
      </c>
      <c r="J97" s="144">
        <f t="shared" si="3"/>
        <v>101.66666666666666</v>
      </c>
    </row>
    <row r="98" spans="1:10" ht="19.5" customHeight="1" x14ac:dyDescent="0.2">
      <c r="A98" s="33">
        <v>96</v>
      </c>
      <c r="B98" s="84" t="s">
        <v>165</v>
      </c>
      <c r="C98" s="83" t="s">
        <v>61</v>
      </c>
      <c r="D98" s="204"/>
      <c r="E98" s="204"/>
      <c r="F98" s="204">
        <v>100</v>
      </c>
      <c r="G98" s="91">
        <f t="shared" si="4"/>
        <v>100</v>
      </c>
      <c r="H98" s="104">
        <f t="shared" si="5"/>
        <v>100</v>
      </c>
      <c r="I98" s="91">
        <v>107</v>
      </c>
      <c r="J98" s="144">
        <f t="shared" si="3"/>
        <v>93.45794392523365</v>
      </c>
    </row>
    <row r="99" spans="1:10" ht="22.5" customHeight="1" x14ac:dyDescent="0.2">
      <c r="A99" s="33">
        <v>97</v>
      </c>
      <c r="B99" s="68" t="s">
        <v>36</v>
      </c>
      <c r="C99" s="57" t="s">
        <v>61</v>
      </c>
      <c r="D99" s="204">
        <v>29.5</v>
      </c>
      <c r="E99" s="204"/>
      <c r="F99" s="204"/>
      <c r="G99" s="91">
        <f t="shared" si="4"/>
        <v>29.5</v>
      </c>
      <c r="H99" s="104">
        <f t="shared" si="5"/>
        <v>29.5</v>
      </c>
      <c r="I99" s="91" t="s">
        <v>203</v>
      </c>
      <c r="J99" s="144" t="e">
        <f t="shared" si="3"/>
        <v>#VALUE!</v>
      </c>
    </row>
    <row r="100" spans="1:10" ht="21.75" customHeight="1" x14ac:dyDescent="0.2">
      <c r="A100" s="33">
        <v>98</v>
      </c>
      <c r="B100" s="68" t="s">
        <v>35</v>
      </c>
      <c r="C100" s="57" t="s">
        <v>61</v>
      </c>
      <c r="D100" s="204">
        <v>146</v>
      </c>
      <c r="E100" s="204"/>
      <c r="F100" s="204">
        <v>129</v>
      </c>
      <c r="G100" s="91">
        <f t="shared" si="4"/>
        <v>137.5</v>
      </c>
      <c r="H100" s="104">
        <f t="shared" si="5"/>
        <v>137.5</v>
      </c>
      <c r="I100" s="91">
        <v>134</v>
      </c>
      <c r="J100" s="144">
        <f t="shared" si="3"/>
        <v>102.61194029850746</v>
      </c>
    </row>
    <row r="101" spans="1:10" ht="22.5" customHeight="1" x14ac:dyDescent="0.2">
      <c r="A101" s="33">
        <v>99</v>
      </c>
      <c r="B101" s="68" t="s">
        <v>114</v>
      </c>
      <c r="C101" s="57" t="s">
        <v>2</v>
      </c>
      <c r="D101" s="204">
        <v>21.5</v>
      </c>
      <c r="E101" s="204"/>
      <c r="F101" s="204">
        <v>27</v>
      </c>
      <c r="G101" s="91">
        <f t="shared" si="4"/>
        <v>24.25</v>
      </c>
      <c r="H101" s="104">
        <f t="shared" si="5"/>
        <v>24.25</v>
      </c>
      <c r="I101" s="91">
        <v>24.25</v>
      </c>
      <c r="J101" s="144">
        <f t="shared" si="3"/>
        <v>100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204"/>
      <c r="E102" s="204"/>
      <c r="F102" s="204"/>
      <c r="G102" s="91" t="e">
        <f t="shared" si="4"/>
        <v>#DIV/0!</v>
      </c>
      <c r="H102" s="104" t="str">
        <f t="shared" si="5"/>
        <v/>
      </c>
      <c r="I102" s="91" t="s">
        <v>203</v>
      </c>
      <c r="J102" s="144" t="e">
        <f t="shared" si="3"/>
        <v>#DIV/0!</v>
      </c>
    </row>
    <row r="103" spans="1:10" ht="18.75" customHeight="1" x14ac:dyDescent="0.2">
      <c r="A103" s="33">
        <v>101</v>
      </c>
      <c r="B103" s="68" t="s">
        <v>40</v>
      </c>
      <c r="C103" s="57" t="s">
        <v>2</v>
      </c>
      <c r="D103" s="204"/>
      <c r="E103" s="204"/>
      <c r="F103" s="204">
        <v>210</v>
      </c>
      <c r="G103" s="91">
        <f t="shared" si="4"/>
        <v>210</v>
      </c>
      <c r="H103" s="104">
        <f t="shared" si="5"/>
        <v>210</v>
      </c>
      <c r="I103" s="91">
        <v>210</v>
      </c>
      <c r="J103" s="144">
        <f t="shared" si="3"/>
        <v>100</v>
      </c>
    </row>
    <row r="104" spans="1:10" ht="15.75" x14ac:dyDescent="0.2">
      <c r="A104" s="33">
        <v>102</v>
      </c>
      <c r="B104" s="68" t="s">
        <v>115</v>
      </c>
      <c r="C104" s="57" t="s">
        <v>2</v>
      </c>
      <c r="D104" s="204">
        <v>768</v>
      </c>
      <c r="E104" s="204"/>
      <c r="F104" s="204">
        <v>935</v>
      </c>
      <c r="G104" s="91">
        <f t="shared" si="4"/>
        <v>851.5</v>
      </c>
      <c r="H104" s="104">
        <f t="shared" si="5"/>
        <v>851.5</v>
      </c>
      <c r="I104" s="91">
        <v>844.5</v>
      </c>
      <c r="J104" s="144">
        <f t="shared" si="3"/>
        <v>100.82889283599764</v>
      </c>
    </row>
    <row r="105" spans="1:10" ht="30" x14ac:dyDescent="0.2">
      <c r="A105" s="33">
        <v>103</v>
      </c>
      <c r="B105" s="68" t="s">
        <v>131</v>
      </c>
      <c r="C105" s="57" t="s">
        <v>2</v>
      </c>
      <c r="D105" s="204"/>
      <c r="E105" s="204"/>
      <c r="F105" s="204">
        <v>415</v>
      </c>
      <c r="G105" s="91">
        <f t="shared" si="4"/>
        <v>415</v>
      </c>
      <c r="H105" s="104">
        <f t="shared" si="5"/>
        <v>415</v>
      </c>
      <c r="I105" s="91">
        <v>425</v>
      </c>
      <c r="J105" s="144">
        <f t="shared" si="3"/>
        <v>97.647058823529406</v>
      </c>
    </row>
    <row r="106" spans="1:10" ht="30" x14ac:dyDescent="0.2">
      <c r="A106" s="33">
        <v>104</v>
      </c>
      <c r="B106" s="68" t="s">
        <v>132</v>
      </c>
      <c r="C106" s="57" t="s">
        <v>2</v>
      </c>
      <c r="D106" s="204"/>
      <c r="E106" s="204"/>
      <c r="F106" s="204">
        <v>510</v>
      </c>
      <c r="G106" s="91">
        <f t="shared" si="4"/>
        <v>510</v>
      </c>
      <c r="H106" s="104">
        <f t="shared" si="5"/>
        <v>510</v>
      </c>
      <c r="I106" s="91">
        <v>510</v>
      </c>
      <c r="J106" s="144">
        <f t="shared" si="3"/>
        <v>100</v>
      </c>
    </row>
    <row r="107" spans="1:10" ht="30" x14ac:dyDescent="0.2">
      <c r="A107" s="33">
        <v>105</v>
      </c>
      <c r="B107" s="68" t="s">
        <v>87</v>
      </c>
      <c r="C107" s="57" t="s">
        <v>2</v>
      </c>
      <c r="D107" s="204">
        <v>304.5</v>
      </c>
      <c r="E107" s="204"/>
      <c r="F107" s="204"/>
      <c r="G107" s="91">
        <f t="shared" si="4"/>
        <v>304.5</v>
      </c>
      <c r="H107" s="104">
        <f t="shared" si="5"/>
        <v>304.5</v>
      </c>
      <c r="I107" s="91">
        <v>304.5</v>
      </c>
      <c r="J107" s="144">
        <f t="shared" si="3"/>
        <v>100</v>
      </c>
    </row>
    <row r="108" spans="1:10" ht="15.75" x14ac:dyDescent="0.2">
      <c r="A108" s="33">
        <v>106</v>
      </c>
      <c r="B108" s="68" t="s">
        <v>51</v>
      </c>
      <c r="C108" s="57" t="s">
        <v>2</v>
      </c>
      <c r="D108" s="204">
        <v>218</v>
      </c>
      <c r="E108" s="204"/>
      <c r="F108" s="204">
        <v>165</v>
      </c>
      <c r="G108" s="91">
        <f t="shared" si="4"/>
        <v>191.5</v>
      </c>
      <c r="H108" s="104">
        <f t="shared" si="5"/>
        <v>191.5</v>
      </c>
      <c r="I108" s="91">
        <v>310</v>
      </c>
      <c r="J108" s="144">
        <f t="shared" si="3"/>
        <v>61.774193548387103</v>
      </c>
    </row>
    <row r="109" spans="1:10" ht="30" x14ac:dyDescent="0.2">
      <c r="A109" s="33">
        <v>107</v>
      </c>
      <c r="B109" s="68" t="s">
        <v>116</v>
      </c>
      <c r="C109" s="57" t="s">
        <v>2</v>
      </c>
      <c r="D109" s="204"/>
      <c r="E109" s="204"/>
      <c r="F109" s="204">
        <v>176</v>
      </c>
      <c r="G109" s="91">
        <f t="shared" si="4"/>
        <v>176</v>
      </c>
      <c r="H109" s="104">
        <f t="shared" si="5"/>
        <v>176</v>
      </c>
      <c r="I109" s="91">
        <v>172.55</v>
      </c>
      <c r="J109" s="144">
        <f t="shared" si="3"/>
        <v>101.9994204578383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204">
        <v>194.8</v>
      </c>
      <c r="E110" s="204"/>
      <c r="F110" s="204">
        <v>263.14999999999998</v>
      </c>
      <c r="G110" s="91">
        <f t="shared" si="4"/>
        <v>228.97499999999999</v>
      </c>
      <c r="H110" s="104">
        <f t="shared" si="5"/>
        <v>228.97499999999999</v>
      </c>
      <c r="I110" s="91">
        <v>228.97499999999999</v>
      </c>
      <c r="J110" s="144">
        <f t="shared" si="3"/>
        <v>100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204"/>
      <c r="E111" s="204"/>
      <c r="F111" s="204"/>
      <c r="G111" s="91" t="e">
        <f t="shared" si="4"/>
        <v>#DIV/0!</v>
      </c>
      <c r="H111" s="104" t="str">
        <f t="shared" si="5"/>
        <v/>
      </c>
      <c r="I111" s="91" t="s">
        <v>203</v>
      </c>
      <c r="J111" s="144" t="e">
        <f t="shared" si="3"/>
        <v>#DIV/0!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204">
        <v>82</v>
      </c>
      <c r="E112" s="204">
        <v>82</v>
      </c>
      <c r="F112" s="204">
        <v>86</v>
      </c>
      <c r="G112" s="91">
        <f t="shared" si="4"/>
        <v>83.333333333333329</v>
      </c>
      <c r="H112" s="104">
        <f t="shared" si="5"/>
        <v>83.333333333333329</v>
      </c>
      <c r="I112" s="91" t="s">
        <v>203</v>
      </c>
      <c r="J112" s="144" t="e">
        <f t="shared" si="3"/>
        <v>#VALUE!</v>
      </c>
    </row>
    <row r="113" spans="1:10" ht="19.5" customHeight="1" x14ac:dyDescent="0.2">
      <c r="A113" s="33">
        <v>111</v>
      </c>
      <c r="B113" s="68" t="s">
        <v>56</v>
      </c>
      <c r="C113" s="57" t="s">
        <v>2</v>
      </c>
      <c r="D113" s="168"/>
      <c r="E113" s="168"/>
      <c r="F113" s="168"/>
      <c r="G113" s="91" t="e">
        <f t="shared" si="4"/>
        <v>#DIV/0!</v>
      </c>
      <c r="H113" s="104" t="str">
        <f t="shared" si="5"/>
        <v/>
      </c>
      <c r="I113" s="91" t="s">
        <v>203</v>
      </c>
      <c r="J113" s="144" t="e">
        <f t="shared" si="3"/>
        <v>#DIV/0!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204">
        <v>1.98</v>
      </c>
      <c r="E114" s="204"/>
      <c r="F114" s="204">
        <v>2.6</v>
      </c>
      <c r="G114" s="91">
        <f t="shared" si="4"/>
        <v>2.29</v>
      </c>
      <c r="H114" s="104">
        <f t="shared" si="5"/>
        <v>2.29</v>
      </c>
      <c r="I114" s="91">
        <v>2.29</v>
      </c>
      <c r="J114" s="144">
        <f t="shared" si="3"/>
        <v>100</v>
      </c>
    </row>
    <row r="115" spans="1:10" ht="21.75" customHeight="1" x14ac:dyDescent="0.2">
      <c r="A115" s="33">
        <v>113</v>
      </c>
      <c r="B115" s="68" t="s">
        <v>57</v>
      </c>
      <c r="C115" s="57" t="s">
        <v>2</v>
      </c>
      <c r="D115" s="204">
        <v>877</v>
      </c>
      <c r="E115" s="204"/>
      <c r="F115" s="204"/>
      <c r="G115" s="91">
        <f t="shared" si="4"/>
        <v>877</v>
      </c>
      <c r="H115" s="104">
        <f t="shared" si="5"/>
        <v>877</v>
      </c>
      <c r="I115" s="91">
        <v>890</v>
      </c>
      <c r="J115" s="144">
        <f t="shared" si="3"/>
        <v>98.539325842696641</v>
      </c>
    </row>
    <row r="116" spans="1:10" ht="18" customHeight="1" x14ac:dyDescent="0.2">
      <c r="A116" s="33">
        <v>114</v>
      </c>
      <c r="B116" s="68" t="s">
        <v>74</v>
      </c>
      <c r="C116" s="57" t="s">
        <v>2</v>
      </c>
      <c r="D116" s="204"/>
      <c r="E116" s="204"/>
      <c r="F116" s="204"/>
      <c r="G116" s="91" t="e">
        <f t="shared" si="4"/>
        <v>#DIV/0!</v>
      </c>
      <c r="H116" s="104" t="str">
        <f t="shared" si="5"/>
        <v/>
      </c>
      <c r="I116" s="91" t="s">
        <v>203</v>
      </c>
      <c r="J116" s="144" t="e">
        <f t="shared" si="3"/>
        <v>#DIV/0!</v>
      </c>
    </row>
    <row r="117" spans="1:10" ht="19.5" customHeight="1" x14ac:dyDescent="0.2">
      <c r="A117" s="33">
        <v>115</v>
      </c>
      <c r="B117" s="68" t="s">
        <v>38</v>
      </c>
      <c r="C117" s="57" t="s">
        <v>2</v>
      </c>
      <c r="D117" s="204">
        <v>336</v>
      </c>
      <c r="E117" s="204"/>
      <c r="F117" s="204">
        <v>296</v>
      </c>
      <c r="G117" s="91">
        <f t="shared" si="4"/>
        <v>316</v>
      </c>
      <c r="H117" s="104">
        <f t="shared" si="5"/>
        <v>316</v>
      </c>
      <c r="I117" s="91">
        <v>310</v>
      </c>
      <c r="J117" s="144">
        <f t="shared" ref="J117:J123" si="6">G117/I117*100</f>
        <v>101.93548387096773</v>
      </c>
    </row>
    <row r="118" spans="1:10" ht="19.5" customHeight="1" x14ac:dyDescent="0.2">
      <c r="A118" s="33">
        <v>116</v>
      </c>
      <c r="B118" s="68" t="s">
        <v>119</v>
      </c>
      <c r="C118" s="57" t="s">
        <v>2</v>
      </c>
      <c r="D118" s="204"/>
      <c r="E118" s="204"/>
      <c r="F118" s="204">
        <v>350</v>
      </c>
      <c r="G118" s="91">
        <f t="shared" si="4"/>
        <v>350</v>
      </c>
      <c r="H118" s="104">
        <f t="shared" si="5"/>
        <v>350</v>
      </c>
      <c r="I118" s="91" t="s">
        <v>203</v>
      </c>
      <c r="J118" s="144" t="e">
        <f t="shared" si="6"/>
        <v>#VALUE!</v>
      </c>
    </row>
    <row r="119" spans="1:10" ht="20.25" customHeight="1" x14ac:dyDescent="0.2">
      <c r="A119" s="33">
        <v>117</v>
      </c>
      <c r="B119" s="68" t="s">
        <v>133</v>
      </c>
      <c r="C119" s="57" t="s">
        <v>2</v>
      </c>
      <c r="D119" s="204"/>
      <c r="E119" s="204"/>
      <c r="F119" s="204"/>
      <c r="G119" s="91" t="e">
        <f t="shared" si="4"/>
        <v>#DIV/0!</v>
      </c>
      <c r="H119" s="104" t="str">
        <f t="shared" si="5"/>
        <v/>
      </c>
      <c r="I119" s="91">
        <v>295</v>
      </c>
      <c r="J119" s="144" t="e">
        <f t="shared" si="6"/>
        <v>#DIV/0!</v>
      </c>
    </row>
    <row r="120" spans="1:10" ht="16.5" customHeight="1" x14ac:dyDescent="0.2">
      <c r="A120" s="33">
        <v>118</v>
      </c>
      <c r="B120" s="68" t="s">
        <v>48</v>
      </c>
      <c r="C120" s="57" t="s">
        <v>2</v>
      </c>
      <c r="D120" s="204"/>
      <c r="E120" s="204"/>
      <c r="F120" s="204"/>
      <c r="G120" s="91" t="e">
        <f t="shared" si="4"/>
        <v>#DIV/0!</v>
      </c>
      <c r="H120" s="104" t="str">
        <f t="shared" si="5"/>
        <v/>
      </c>
      <c r="I120" s="91" t="s">
        <v>203</v>
      </c>
      <c r="J120" s="144" t="e">
        <f t="shared" si="6"/>
        <v>#DIV/0!</v>
      </c>
    </row>
    <row r="121" spans="1:10" ht="16.5" customHeight="1" x14ac:dyDescent="0.2">
      <c r="A121" s="33">
        <v>119</v>
      </c>
      <c r="B121" s="68" t="s">
        <v>47</v>
      </c>
      <c r="C121" s="57" t="s">
        <v>2</v>
      </c>
      <c r="D121" s="186">
        <v>1035</v>
      </c>
      <c r="E121" s="186"/>
      <c r="F121" s="186">
        <v>900</v>
      </c>
      <c r="G121" s="91">
        <f t="shared" si="4"/>
        <v>967.5</v>
      </c>
      <c r="H121" s="104">
        <f t="shared" si="5"/>
        <v>967.5</v>
      </c>
      <c r="I121" s="91">
        <v>917.5</v>
      </c>
      <c r="J121" s="144">
        <f t="shared" si="6"/>
        <v>105.44959128065395</v>
      </c>
    </row>
    <row r="122" spans="1:10" ht="15" customHeight="1" x14ac:dyDescent="0.2">
      <c r="A122" s="33">
        <v>120</v>
      </c>
      <c r="B122" s="68" t="s">
        <v>120</v>
      </c>
      <c r="C122" s="57" t="s">
        <v>2</v>
      </c>
      <c r="D122" s="186">
        <v>150</v>
      </c>
      <c r="E122" s="186"/>
      <c r="F122" s="186">
        <v>156</v>
      </c>
      <c r="G122" s="91">
        <f t="shared" si="4"/>
        <v>153</v>
      </c>
      <c r="H122" s="104">
        <f t="shared" si="5"/>
        <v>153</v>
      </c>
      <c r="I122" s="91">
        <v>165</v>
      </c>
      <c r="J122" s="144">
        <f t="shared" si="6"/>
        <v>92.72727272727272</v>
      </c>
    </row>
    <row r="123" spans="1:10" ht="14.25" customHeight="1" x14ac:dyDescent="0.25">
      <c r="A123" s="33">
        <v>121</v>
      </c>
      <c r="B123" s="55" t="s">
        <v>88</v>
      </c>
      <c r="C123" s="54" t="s">
        <v>61</v>
      </c>
      <c r="D123" s="205">
        <v>11.2</v>
      </c>
      <c r="E123" s="205"/>
      <c r="F123" s="205">
        <v>14</v>
      </c>
      <c r="G123" s="91">
        <f t="shared" si="4"/>
        <v>12.6</v>
      </c>
      <c r="H123" s="104">
        <f t="shared" si="5"/>
        <v>12.6</v>
      </c>
      <c r="I123" s="91">
        <v>14.385</v>
      </c>
      <c r="J123" s="144">
        <f t="shared" si="6"/>
        <v>87.591240875912419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  <pageSetUpPr fitToPage="1"/>
  </sheetPr>
  <dimension ref="A1:AA124"/>
  <sheetViews>
    <sheetView view="pageBreakPreview" zoomScale="80" zoomScaleNormal="80" zoomScaleSheetLayoutView="80" workbookViewId="0">
      <pane xSplit="3" ySplit="2" topLeftCell="F114" activePane="bottomRight" state="frozen"/>
      <selection activeCell="A47" sqref="A47"/>
      <selection pane="topRight" activeCell="A47" sqref="A47"/>
      <selection pane="bottomLeft" activeCell="A47" sqref="A47"/>
      <selection pane="bottomRight" activeCell="AA45" sqref="AA45"/>
    </sheetView>
  </sheetViews>
  <sheetFormatPr defaultColWidth="9" defaultRowHeight="21" customHeight="1" x14ac:dyDescent="0.2"/>
  <cols>
    <col min="1" max="1" width="4.375" style="138" customWidth="1"/>
    <col min="2" max="2" width="24.875" style="142" customWidth="1"/>
    <col min="3" max="3" width="5.75" style="139" customWidth="1"/>
    <col min="4" max="4" width="7.75" style="140" customWidth="1"/>
    <col min="5" max="5" width="10.625" style="140" hidden="1" customWidth="1"/>
    <col min="6" max="6" width="7.25" style="140" customWidth="1"/>
    <col min="7" max="7" width="7.75" style="140" customWidth="1"/>
    <col min="8" max="8" width="8.5" style="140" customWidth="1"/>
    <col min="9" max="9" width="6.875" style="140" customWidth="1"/>
    <col min="10" max="10" width="7.75" style="140" customWidth="1"/>
    <col min="11" max="11" width="7.25" style="138" customWidth="1"/>
    <col min="12" max="12" width="7.625" style="138" customWidth="1"/>
    <col min="13" max="14" width="7.375" style="138" customWidth="1"/>
    <col min="15" max="15" width="0.125" style="138" customWidth="1"/>
    <col min="16" max="16" width="0.125" style="138" hidden="1" customWidth="1"/>
    <col min="17" max="17" width="9.875" style="138" customWidth="1"/>
    <col min="18" max="18" width="10" style="215" customWidth="1"/>
    <col min="19" max="19" width="9.25" style="215" customWidth="1"/>
    <col min="20" max="20" width="9.375" style="215" customWidth="1"/>
    <col min="21" max="21" width="9.5" style="215" hidden="1" customWidth="1"/>
    <col min="22" max="22" width="7.25" style="215" hidden="1" customWidth="1"/>
    <col min="23" max="23" width="7.75" style="215" hidden="1" customWidth="1"/>
    <col min="24" max="24" width="9" style="216" hidden="1" customWidth="1"/>
    <col min="25" max="25" width="9.625" style="216" customWidth="1"/>
    <col min="26" max="26" width="9.875" style="217" customWidth="1"/>
    <col min="27" max="27" width="28.25" style="141" customWidth="1"/>
    <col min="28" max="16384" width="9" style="6"/>
  </cols>
  <sheetData>
    <row r="1" spans="1:27" s="5" customFormat="1" ht="27" customHeight="1" x14ac:dyDescent="0.2">
      <c r="A1" s="224" t="s">
        <v>219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131"/>
    </row>
    <row r="2" spans="1:27" s="11" customFormat="1" ht="85.5" customHeight="1" x14ac:dyDescent="0.2">
      <c r="A2" s="227" t="s">
        <v>79</v>
      </c>
      <c r="B2" s="229" t="s">
        <v>0</v>
      </c>
      <c r="C2" s="229" t="s">
        <v>1</v>
      </c>
      <c r="D2" s="231" t="s">
        <v>4</v>
      </c>
      <c r="E2" s="231"/>
      <c r="F2" s="209" t="s">
        <v>5</v>
      </c>
      <c r="G2" s="209" t="s">
        <v>6</v>
      </c>
      <c r="H2" s="209" t="s">
        <v>7</v>
      </c>
      <c r="I2" s="209" t="s">
        <v>8</v>
      </c>
      <c r="J2" s="209" t="s">
        <v>9</v>
      </c>
      <c r="K2" s="209" t="s">
        <v>202</v>
      </c>
      <c r="L2" s="209" t="s">
        <v>10</v>
      </c>
      <c r="M2" s="209" t="s">
        <v>12</v>
      </c>
      <c r="N2" s="209" t="s">
        <v>11</v>
      </c>
      <c r="O2" s="232" t="s">
        <v>206</v>
      </c>
      <c r="P2" s="172" t="s">
        <v>186</v>
      </c>
      <c r="Q2" s="218" t="s">
        <v>217</v>
      </c>
      <c r="R2" s="175" t="s">
        <v>215</v>
      </c>
      <c r="S2" s="175" t="s">
        <v>213</v>
      </c>
      <c r="T2" s="221" t="s">
        <v>218</v>
      </c>
      <c r="U2" s="175"/>
      <c r="V2" s="210" t="s">
        <v>207</v>
      </c>
      <c r="W2" s="210" t="s">
        <v>208</v>
      </c>
      <c r="X2" s="225" t="s">
        <v>205</v>
      </c>
      <c r="Y2" s="175" t="s">
        <v>216</v>
      </c>
      <c r="Z2" s="211" t="s">
        <v>214</v>
      </c>
      <c r="AA2" s="158"/>
    </row>
    <row r="3" spans="1:27" s="11" customFormat="1" ht="52.15" customHeight="1" x14ac:dyDescent="0.2">
      <c r="A3" s="228"/>
      <c r="B3" s="230"/>
      <c r="C3" s="230"/>
      <c r="D3" s="130" t="s">
        <v>135</v>
      </c>
      <c r="E3" s="130" t="s">
        <v>136</v>
      </c>
      <c r="F3" s="88"/>
      <c r="G3" s="88"/>
      <c r="H3" s="88"/>
      <c r="I3" s="88"/>
      <c r="J3" s="88"/>
      <c r="K3" s="88"/>
      <c r="L3" s="88"/>
      <c r="M3" s="88"/>
      <c r="N3" s="88"/>
      <c r="O3" s="233"/>
      <c r="P3" s="173" t="s">
        <v>174</v>
      </c>
      <c r="Q3" s="219"/>
      <c r="R3" s="176"/>
      <c r="S3" s="176"/>
      <c r="T3" s="222"/>
      <c r="U3" s="176"/>
      <c r="V3" s="176"/>
      <c r="W3" s="176"/>
      <c r="X3" s="226"/>
      <c r="Y3" s="212"/>
      <c r="Z3" s="213"/>
      <c r="AA3" s="159"/>
    </row>
    <row r="4" spans="1:27" s="11" customFormat="1" ht="26.25" customHeight="1" x14ac:dyDescent="0.2">
      <c r="A4" s="33">
        <v>1</v>
      </c>
      <c r="B4" s="132" t="s">
        <v>96</v>
      </c>
      <c r="C4" s="132" t="s">
        <v>2</v>
      </c>
      <c r="D4" s="133">
        <f>'+Мортка'!H3</f>
        <v>184.95</v>
      </c>
      <c r="E4" s="133" t="str">
        <f>'+Юмас,Ямки'!H3</f>
        <v/>
      </c>
      <c r="F4" s="133">
        <f>'+Конда'!H3</f>
        <v>242.5</v>
      </c>
      <c r="G4" s="133">
        <f>'+Междур'!H3</f>
        <v>275</v>
      </c>
      <c r="H4" s="133"/>
      <c r="I4" s="133">
        <f>'+Кума'!H3</f>
        <v>194.33333333333334</v>
      </c>
      <c r="J4" s="133" t="str">
        <f>'+Половинка'!H3</f>
        <v/>
      </c>
      <c r="K4" s="133">
        <f>'+Луговой'!H3</f>
        <v>233</v>
      </c>
      <c r="L4" s="133" t="str">
        <f>'+Мулымья'!H3</f>
        <v/>
      </c>
      <c r="M4" s="133" t="str">
        <f>'+Шугур'!H3</f>
        <v/>
      </c>
      <c r="N4" s="133" t="str">
        <f>'+Леуши'!H3</f>
        <v/>
      </c>
      <c r="O4" s="174">
        <f>IFERROR(P4,"")</f>
        <v>225.95666666666665</v>
      </c>
      <c r="P4" s="133">
        <f t="shared" ref="P4:P30" si="0">AVERAGEIF(D4:N4,"&gt;0")</f>
        <v>225.95666666666665</v>
      </c>
      <c r="Q4" s="220">
        <f t="shared" ref="Q4:Q10" si="1">AVERAGE(F4,H4,K4,M4)</f>
        <v>237.75</v>
      </c>
      <c r="R4" s="135"/>
      <c r="S4" s="135"/>
      <c r="T4" s="223">
        <f>AVERAGE(G4,D4,I4,N4,L4,J4)</f>
        <v>218.09444444444443</v>
      </c>
      <c r="U4" s="135" t="b">
        <f>T4&lt;Q4</f>
        <v>1</v>
      </c>
      <c r="V4" s="135" t="s">
        <v>203</v>
      </c>
      <c r="W4" s="135"/>
      <c r="X4" s="135" t="s">
        <v>203</v>
      </c>
      <c r="Y4" s="135"/>
      <c r="Z4" s="135"/>
      <c r="AA4" s="160"/>
    </row>
    <row r="5" spans="1:27" ht="27" customHeight="1" x14ac:dyDescent="0.2">
      <c r="A5" s="33">
        <v>2</v>
      </c>
      <c r="B5" s="132" t="s">
        <v>34</v>
      </c>
      <c r="C5" s="134" t="s">
        <v>2</v>
      </c>
      <c r="D5" s="133">
        <f>'+Мортка'!H4</f>
        <v>255.47</v>
      </c>
      <c r="E5" s="133" t="str">
        <f>'+Юмас,Ямки'!H4</f>
        <v/>
      </c>
      <c r="F5" s="133">
        <f>'+Конда'!H4</f>
        <v>308.45</v>
      </c>
      <c r="G5" s="133">
        <f>'+Междур'!H4</f>
        <v>271.07666666666665</v>
      </c>
      <c r="H5" s="133">
        <f>'+Болчары'!H4</f>
        <v>308.86333333333329</v>
      </c>
      <c r="I5" s="133">
        <f>'+Кума'!H4</f>
        <v>274.66666666666669</v>
      </c>
      <c r="J5" s="133">
        <f>'+Половинка'!H4</f>
        <v>301.5</v>
      </c>
      <c r="K5" s="133">
        <f>'+Луговой'!H4</f>
        <v>295.7</v>
      </c>
      <c r="L5" s="133">
        <f>'+Мулымья'!H4</f>
        <v>302.08500000000004</v>
      </c>
      <c r="M5" s="133">
        <f>'+Шугур'!H4</f>
        <v>296.16666666666669</v>
      </c>
      <c r="N5" s="133">
        <f>'+Леуши'!H4</f>
        <v>308</v>
      </c>
      <c r="O5" s="174">
        <f>IFERROR(P5,"")</f>
        <v>292.19783333333328</v>
      </c>
      <c r="P5" s="133">
        <f>AVERAGEIF(D5:N5,"&gt;0")</f>
        <v>292.19783333333328</v>
      </c>
      <c r="Q5" s="220">
        <f t="shared" si="1"/>
        <v>302.29500000000002</v>
      </c>
      <c r="R5" s="135">
        <v>291.70499999999998</v>
      </c>
      <c r="S5" s="135">
        <f>Q5/R5*100</f>
        <v>103.63038000719907</v>
      </c>
      <c r="T5" s="223">
        <f>AVERAGE(G5,D5,I5,N5,L5,J5)</f>
        <v>285.4663888888889</v>
      </c>
      <c r="U5" s="135" t="b">
        <f>T5&lt;Q5</f>
        <v>1</v>
      </c>
      <c r="V5" s="135">
        <v>311.64606060606064</v>
      </c>
      <c r="W5" s="135">
        <f>V5-O5</f>
        <v>19.448227272727365</v>
      </c>
      <c r="X5" s="135">
        <v>279.24083333333334</v>
      </c>
      <c r="Y5" s="135">
        <v>276.89666666666665</v>
      </c>
      <c r="Z5" s="135">
        <f>T5/Y5*100</f>
        <v>103.09491707696816</v>
      </c>
      <c r="AA5" s="160" t="b">
        <f>T5&lt;Q5</f>
        <v>1</v>
      </c>
    </row>
    <row r="6" spans="1:27" ht="21.75" customHeight="1" x14ac:dyDescent="0.2">
      <c r="A6" s="33">
        <v>3</v>
      </c>
      <c r="B6" s="132" t="s">
        <v>97</v>
      </c>
      <c r="C6" s="134" t="s">
        <v>2</v>
      </c>
      <c r="D6" s="133">
        <f>'+Мортка'!H5</f>
        <v>163.33000000000001</v>
      </c>
      <c r="E6" s="133" t="str">
        <f>'+Юмас,Ямки'!H5</f>
        <v/>
      </c>
      <c r="F6" s="133">
        <f>'+Конда'!H5</f>
        <v>168.33333333333334</v>
      </c>
      <c r="G6" s="133">
        <f>'+Междур'!H5</f>
        <v>210.5</v>
      </c>
      <c r="H6" s="133">
        <f>'+Болчары'!H5</f>
        <v>185.33333333333334</v>
      </c>
      <c r="I6" s="133">
        <f>'+Кума'!H5</f>
        <v>177.5</v>
      </c>
      <c r="J6" s="133">
        <f>'+Половинка'!H5</f>
        <v>165</v>
      </c>
      <c r="K6" s="133">
        <f>'+Луговой'!H5</f>
        <v>190</v>
      </c>
      <c r="L6" s="133">
        <f>'+Мулымья'!H5</f>
        <v>204.66666666666666</v>
      </c>
      <c r="M6" s="133">
        <f>'+Шугур'!H5</f>
        <v>235</v>
      </c>
      <c r="N6" s="133">
        <f>'+Леуши'!H5</f>
        <v>185</v>
      </c>
      <c r="O6" s="174">
        <f t="shared" ref="O6:O30" si="2">IFERROR(P6,"")</f>
        <v>188.46633333333335</v>
      </c>
      <c r="P6" s="133">
        <f t="shared" si="0"/>
        <v>188.46633333333335</v>
      </c>
      <c r="Q6" s="220">
        <f t="shared" si="1"/>
        <v>194.66666666666669</v>
      </c>
      <c r="R6" s="135">
        <v>201</v>
      </c>
      <c r="S6" s="135">
        <f t="shared" ref="S6:S69" si="3">Q6/R6*100</f>
        <v>96.849087893864024</v>
      </c>
      <c r="T6" s="223">
        <f>AVERAGE(G6,D6,I6,N6,L6,J6)</f>
        <v>184.33277777777778</v>
      </c>
      <c r="U6" s="135" t="b">
        <f t="shared" ref="U6:U60" si="4">T6&lt;Q6</f>
        <v>1</v>
      </c>
      <c r="V6" s="135">
        <v>237.40909090909091</v>
      </c>
      <c r="W6" s="135">
        <f t="shared" ref="W6:W60" si="5">V6-O6</f>
        <v>48.942757575757554</v>
      </c>
      <c r="X6" s="135">
        <v>232.5</v>
      </c>
      <c r="Y6" s="135">
        <v>227.47619047619045</v>
      </c>
      <c r="Z6" s="135">
        <f t="shared" ref="Z6:Z69" si="6">T6/Y6*100</f>
        <v>81.033877607982703</v>
      </c>
      <c r="AA6" s="160" t="b">
        <f t="shared" ref="AA6:AA69" si="7">T6&lt;Q6</f>
        <v>1</v>
      </c>
    </row>
    <row r="7" spans="1:27" ht="24.95" customHeight="1" x14ac:dyDescent="0.2">
      <c r="A7" s="33">
        <v>4</v>
      </c>
      <c r="B7" s="132" t="s">
        <v>147</v>
      </c>
      <c r="C7" s="132" t="s">
        <v>2</v>
      </c>
      <c r="D7" s="133">
        <f>'+Мортка'!H6</f>
        <v>97</v>
      </c>
      <c r="E7" s="133" t="str">
        <f>'+Юмас,Ямки'!H6</f>
        <v/>
      </c>
      <c r="F7" s="133">
        <f>'+Конда'!H6</f>
        <v>67.5</v>
      </c>
      <c r="G7" s="133">
        <f>'+Междур'!H6</f>
        <v>64</v>
      </c>
      <c r="H7" s="133">
        <f>'+Болчары'!H6</f>
        <v>83.5</v>
      </c>
      <c r="I7" s="133">
        <f>'+Кума'!H6</f>
        <v>69.5</v>
      </c>
      <c r="J7" s="133">
        <f>'+Половинка'!H6</f>
        <v>85</v>
      </c>
      <c r="K7" s="133">
        <f>'+Луговой'!H6</f>
        <v>80</v>
      </c>
      <c r="L7" s="133" t="str">
        <f>'+Мулымья'!H6</f>
        <v/>
      </c>
      <c r="M7" s="133">
        <f>'+Шугур'!H6</f>
        <v>85</v>
      </c>
      <c r="N7" s="133" t="str">
        <f>'+Леуши'!H6</f>
        <v/>
      </c>
      <c r="O7" s="174">
        <f t="shared" si="2"/>
        <v>78.9375</v>
      </c>
      <c r="P7" s="133">
        <f t="shared" si="0"/>
        <v>78.9375</v>
      </c>
      <c r="Q7" s="220">
        <f t="shared" si="1"/>
        <v>79</v>
      </c>
      <c r="R7" s="135"/>
      <c r="S7" s="135"/>
      <c r="T7" s="223">
        <f t="shared" ref="T7:T64" si="8">AVERAGE(G7,D7,I7,N7,L7,J7)</f>
        <v>78.875</v>
      </c>
      <c r="U7" s="135"/>
      <c r="V7" s="135"/>
      <c r="W7" s="135"/>
      <c r="X7" s="135"/>
      <c r="Y7" s="135"/>
      <c r="Z7" s="135"/>
      <c r="AA7" s="160" t="b">
        <f t="shared" si="7"/>
        <v>1</v>
      </c>
    </row>
    <row r="8" spans="1:27" s="11" customFormat="1" ht="24.95" customHeight="1" x14ac:dyDescent="0.2">
      <c r="A8" s="33">
        <v>5</v>
      </c>
      <c r="B8" s="132" t="s">
        <v>122</v>
      </c>
      <c r="C8" s="134" t="s">
        <v>2</v>
      </c>
      <c r="D8" s="133">
        <f>'+Мортка'!H7</f>
        <v>169.995</v>
      </c>
      <c r="E8" s="133" t="str">
        <f>'+Юмас,Ямки'!H7</f>
        <v/>
      </c>
      <c r="F8" s="133">
        <f>'+Конда'!H7</f>
        <v>230</v>
      </c>
      <c r="G8" s="161">
        <f>'+Междур'!H7</f>
        <v>185</v>
      </c>
      <c r="H8" s="133">
        <f>'+Болчары'!H7</f>
        <v>222</v>
      </c>
      <c r="I8" s="133">
        <f>'+Кума'!H7</f>
        <v>219</v>
      </c>
      <c r="J8" s="133">
        <f>'+Половинка'!H7</f>
        <v>235</v>
      </c>
      <c r="K8" s="133">
        <f>'+Луговой'!H7</f>
        <v>223.66666666666666</v>
      </c>
      <c r="L8" s="133">
        <f>'+Мулымья'!H7</f>
        <v>186</v>
      </c>
      <c r="M8" s="133">
        <f>'+Шугур'!H7</f>
        <v>217.5</v>
      </c>
      <c r="N8" s="133" t="str">
        <f>'+Леуши'!H7</f>
        <v/>
      </c>
      <c r="O8" s="174">
        <f t="shared" si="2"/>
        <v>209.79574074074074</v>
      </c>
      <c r="P8" s="133">
        <f t="shared" si="0"/>
        <v>209.79574074074074</v>
      </c>
      <c r="Q8" s="220">
        <f t="shared" si="1"/>
        <v>223.29166666666666</v>
      </c>
      <c r="R8" s="135">
        <v>219.33333333333334</v>
      </c>
      <c r="S8" s="135">
        <f t="shared" si="3"/>
        <v>101.80471124620061</v>
      </c>
      <c r="T8" s="223">
        <f>AVERAGE(G8,D8,I8,N8,L8,J8)</f>
        <v>198.999</v>
      </c>
      <c r="U8" s="135" t="b">
        <f t="shared" si="4"/>
        <v>1</v>
      </c>
      <c r="V8" s="135">
        <v>215.15</v>
      </c>
      <c r="W8" s="135">
        <f t="shared" si="5"/>
        <v>5.3542592592592655</v>
      </c>
      <c r="X8" s="135">
        <v>205.27777777777777</v>
      </c>
      <c r="Y8" s="135">
        <v>201.43333333333334</v>
      </c>
      <c r="Z8" s="135">
        <f t="shared" si="6"/>
        <v>98.791494290915111</v>
      </c>
      <c r="AA8" s="160" t="b">
        <f t="shared" si="7"/>
        <v>1</v>
      </c>
    </row>
    <row r="9" spans="1:27" s="77" customFormat="1" ht="23.1" customHeight="1" x14ac:dyDescent="0.2">
      <c r="A9" s="33">
        <v>6</v>
      </c>
      <c r="B9" s="132" t="s">
        <v>43</v>
      </c>
      <c r="C9" s="134" t="s">
        <v>2</v>
      </c>
      <c r="D9" s="133">
        <f>'+Мортка'!H8</f>
        <v>354</v>
      </c>
      <c r="E9" s="133" t="str">
        <f>'+Юмас,Ямки'!H8</f>
        <v/>
      </c>
      <c r="F9" s="133">
        <f>'+Конда'!H8</f>
        <v>381.5</v>
      </c>
      <c r="G9" s="133">
        <f>'+Междур'!H8</f>
        <v>348</v>
      </c>
      <c r="H9" s="135">
        <f>'+Болчары'!H8</f>
        <v>376</v>
      </c>
      <c r="I9" s="135">
        <f>'+Кума'!H8</f>
        <v>309.66666666666669</v>
      </c>
      <c r="J9" s="135">
        <f>'+Половинка'!H8</f>
        <v>312</v>
      </c>
      <c r="K9" s="133">
        <f>'+Луговой'!H8</f>
        <v>377</v>
      </c>
      <c r="L9" s="133">
        <f>'+Мулымья'!H8</f>
        <v>344</v>
      </c>
      <c r="M9" s="133">
        <f>'+Шугур'!H8</f>
        <v>346.33333333333331</v>
      </c>
      <c r="N9" s="133">
        <f>'+Леуши'!H8</f>
        <v>342.5</v>
      </c>
      <c r="O9" s="174">
        <f t="shared" si="2"/>
        <v>349.1</v>
      </c>
      <c r="P9" s="135">
        <f t="shared" si="0"/>
        <v>349.1</v>
      </c>
      <c r="Q9" s="220">
        <f t="shared" si="1"/>
        <v>370.20833333333331</v>
      </c>
      <c r="R9" s="135">
        <v>363.61111111111109</v>
      </c>
      <c r="S9" s="135">
        <f t="shared" si="3"/>
        <v>101.81436210847976</v>
      </c>
      <c r="T9" s="223">
        <f>AVERAGE(G9,D9,I9,N9,L9,J9)</f>
        <v>335.02777777777777</v>
      </c>
      <c r="U9" s="135" t="b">
        <f t="shared" si="4"/>
        <v>1</v>
      </c>
      <c r="V9" s="135">
        <v>352.9636363636364</v>
      </c>
      <c r="W9" s="135">
        <f t="shared" si="5"/>
        <v>3.863636363636374</v>
      </c>
      <c r="X9" s="135">
        <v>334.00999999999993</v>
      </c>
      <c r="Y9" s="135">
        <v>326.3</v>
      </c>
      <c r="Z9" s="135">
        <f t="shared" si="6"/>
        <v>102.67477100146422</v>
      </c>
      <c r="AA9" s="160" t="b">
        <f t="shared" si="7"/>
        <v>1</v>
      </c>
    </row>
    <row r="10" spans="1:27" s="8" customFormat="1" ht="24.95" customHeight="1" x14ac:dyDescent="0.2">
      <c r="A10" s="33">
        <v>7</v>
      </c>
      <c r="B10" s="132" t="s">
        <v>45</v>
      </c>
      <c r="C10" s="134" t="s">
        <v>2</v>
      </c>
      <c r="D10" s="133">
        <f>'+Мортка'!H9</f>
        <v>338.33333333333331</v>
      </c>
      <c r="E10" s="133" t="str">
        <f>'+Юмас,Ямки'!H9</f>
        <v/>
      </c>
      <c r="F10" s="133">
        <f>'+Конда'!H9</f>
        <v>350</v>
      </c>
      <c r="G10" s="133">
        <f>'+Междур'!H9</f>
        <v>368.66666666666669</v>
      </c>
      <c r="H10" s="133">
        <f>'+Болчары'!H9</f>
        <v>366</v>
      </c>
      <c r="I10" s="133">
        <f>'+Кума'!H9</f>
        <v>323</v>
      </c>
      <c r="J10" s="133">
        <f>'+Половинка'!H9</f>
        <v>355</v>
      </c>
      <c r="K10" s="133">
        <f>'+Луговой'!H9</f>
        <v>402</v>
      </c>
      <c r="L10" s="133">
        <f>'+Мулымья'!H9</f>
        <v>354</v>
      </c>
      <c r="M10" s="133">
        <f>'+Шугур'!H9</f>
        <v>407.5</v>
      </c>
      <c r="N10" s="133">
        <f>'+Леуши'!H9</f>
        <v>320</v>
      </c>
      <c r="O10" s="174">
        <f t="shared" si="2"/>
        <v>358.45</v>
      </c>
      <c r="P10" s="133">
        <f t="shared" si="0"/>
        <v>358.45</v>
      </c>
      <c r="Q10" s="220">
        <f t="shared" si="1"/>
        <v>381.375</v>
      </c>
      <c r="R10" s="135">
        <v>385</v>
      </c>
      <c r="S10" s="135">
        <f t="shared" si="3"/>
        <v>99.058441558441558</v>
      </c>
      <c r="T10" s="223">
        <f>AVERAGE(G10,D10,I10,N10,L10,J10)</f>
        <v>343.16666666666669</v>
      </c>
      <c r="U10" s="135" t="b">
        <f t="shared" si="4"/>
        <v>1</v>
      </c>
      <c r="V10" s="135">
        <v>367.64099999999996</v>
      </c>
      <c r="W10" s="135">
        <f t="shared" si="5"/>
        <v>9.1909999999999741</v>
      </c>
      <c r="X10" s="135">
        <v>350.68333333333334</v>
      </c>
      <c r="Y10" s="135">
        <v>339.05555555555554</v>
      </c>
      <c r="Z10" s="135">
        <f t="shared" si="6"/>
        <v>101.21251843355728</v>
      </c>
      <c r="AA10" s="160" t="b">
        <f t="shared" si="7"/>
        <v>1</v>
      </c>
    </row>
    <row r="11" spans="1:27" ht="24.95" customHeight="1" x14ac:dyDescent="0.2">
      <c r="A11" s="33">
        <v>8</v>
      </c>
      <c r="B11" s="132" t="s">
        <v>123</v>
      </c>
      <c r="C11" s="134" t="s">
        <v>2</v>
      </c>
      <c r="D11" s="133">
        <f>'+Мортка'!H10</f>
        <v>335.995</v>
      </c>
      <c r="E11" s="136" t="str">
        <f>'+Юмас,Ямки'!H10</f>
        <v/>
      </c>
      <c r="F11" s="133">
        <f>'+Конда'!H10</f>
        <v>490</v>
      </c>
      <c r="G11" s="133" t="str">
        <f>'+Междур'!H10</f>
        <v/>
      </c>
      <c r="H11" s="133"/>
      <c r="I11" s="133"/>
      <c r="J11" s="133"/>
      <c r="K11" s="133"/>
      <c r="L11" s="133"/>
      <c r="M11" s="133" t="str">
        <f>'+Шугур'!H10</f>
        <v/>
      </c>
      <c r="N11" s="133">
        <f>'+Леуши'!H10</f>
        <v>470</v>
      </c>
      <c r="O11" s="174">
        <f t="shared" si="2"/>
        <v>431.99833333333328</v>
      </c>
      <c r="P11" s="133">
        <f t="shared" si="0"/>
        <v>431.99833333333328</v>
      </c>
      <c r="Q11" s="220">
        <f t="shared" ref="Q11:Q61" si="9">AVERAGE(F11,H11,K11,M11)</f>
        <v>490</v>
      </c>
      <c r="R11" s="135"/>
      <c r="S11" s="214"/>
      <c r="T11" s="223">
        <f t="shared" si="8"/>
        <v>402.9975</v>
      </c>
      <c r="U11" s="135"/>
      <c r="V11" s="135"/>
      <c r="W11" s="135"/>
      <c r="X11" s="135"/>
      <c r="Y11" s="135"/>
      <c r="Z11" s="214"/>
      <c r="AA11" s="160" t="b">
        <f t="shared" si="7"/>
        <v>1</v>
      </c>
    </row>
    <row r="12" spans="1:27" ht="24.95" customHeight="1" x14ac:dyDescent="0.2">
      <c r="A12" s="33">
        <v>9</v>
      </c>
      <c r="B12" s="132" t="s">
        <v>124</v>
      </c>
      <c r="C12" s="134" t="s">
        <v>2</v>
      </c>
      <c r="D12" s="133" t="str">
        <f>'+Мортка'!H11</f>
        <v/>
      </c>
      <c r="E12" s="133" t="str">
        <f>'+Юмас,Ямки'!H11</f>
        <v/>
      </c>
      <c r="F12" s="133">
        <f>'+Конда'!H11</f>
        <v>525</v>
      </c>
      <c r="G12" s="133" t="str">
        <f>'+Междур'!H11</f>
        <v/>
      </c>
      <c r="H12" s="133" t="str">
        <f>'+Болчары'!H11</f>
        <v/>
      </c>
      <c r="I12" s="133" t="str">
        <f>'+Кума'!H11</f>
        <v/>
      </c>
      <c r="J12" s="133" t="str">
        <f>'+Половинка'!H11</f>
        <v/>
      </c>
      <c r="K12" s="133"/>
      <c r="L12" s="133" t="str">
        <f>'+Мулымья'!H11</f>
        <v/>
      </c>
      <c r="M12" s="133">
        <f>'+Шугур'!H11</f>
        <v>360</v>
      </c>
      <c r="N12" s="133" t="str">
        <f>'+Леуши'!H11</f>
        <v/>
      </c>
      <c r="O12" s="174">
        <f>IFERROR(P12,"")</f>
        <v>442.5</v>
      </c>
      <c r="P12" s="133">
        <f t="shared" si="0"/>
        <v>442.5</v>
      </c>
      <c r="Q12" s="220">
        <f t="shared" si="9"/>
        <v>442.5</v>
      </c>
      <c r="R12" s="135"/>
      <c r="S12" s="135"/>
      <c r="T12" s="223" t="e">
        <f t="shared" si="8"/>
        <v>#DIV/0!</v>
      </c>
      <c r="U12" s="135" t="e">
        <f t="shared" si="4"/>
        <v>#DIV/0!</v>
      </c>
      <c r="V12" s="135">
        <v>350</v>
      </c>
      <c r="W12" s="135"/>
      <c r="X12" s="135" t="s">
        <v>203</v>
      </c>
      <c r="Y12" s="135"/>
      <c r="Z12" s="135"/>
      <c r="AA12" s="160" t="e">
        <f t="shared" si="7"/>
        <v>#DIV/0!</v>
      </c>
    </row>
    <row r="13" spans="1:27" ht="24.95" customHeight="1" x14ac:dyDescent="0.2">
      <c r="A13" s="33">
        <v>10</v>
      </c>
      <c r="B13" s="132" t="s">
        <v>125</v>
      </c>
      <c r="C13" s="134" t="s">
        <v>89</v>
      </c>
      <c r="D13" s="133">
        <f>'+Мортка'!H12</f>
        <v>22</v>
      </c>
      <c r="E13" s="133" t="str">
        <f>'+Юмас,Ямки'!H12</f>
        <v/>
      </c>
      <c r="F13" s="133">
        <f>'+Конда'!H12</f>
        <v>22.333333333333332</v>
      </c>
      <c r="G13" s="133">
        <f>'+Междур'!H12</f>
        <v>23.133333333333336</v>
      </c>
      <c r="H13" s="135">
        <f>'+Болчары'!H12</f>
        <v>21.2</v>
      </c>
      <c r="I13" s="135">
        <f>'+Кума'!H12</f>
        <v>22.5</v>
      </c>
      <c r="J13" s="135">
        <f>'+Половинка'!H12</f>
        <v>22</v>
      </c>
      <c r="K13" s="133">
        <f>'+Луговой'!H12</f>
        <v>24</v>
      </c>
      <c r="L13" s="133" t="str">
        <f>'+Мулымья'!H12</f>
        <v/>
      </c>
      <c r="M13" s="133" t="str">
        <f>'+Шугур'!H12</f>
        <v/>
      </c>
      <c r="N13" s="133" t="str">
        <f>'+Леуши'!H12</f>
        <v/>
      </c>
      <c r="O13" s="174">
        <f>IFERROR(P13,"")</f>
        <v>22.452380952380956</v>
      </c>
      <c r="P13" s="133">
        <f t="shared" si="0"/>
        <v>22.452380952380956</v>
      </c>
      <c r="Q13" s="220">
        <f t="shared" si="9"/>
        <v>22.511111111111109</v>
      </c>
      <c r="R13" s="135">
        <v>22.866666666666664</v>
      </c>
      <c r="S13" s="135">
        <f t="shared" si="3"/>
        <v>98.445092322643347</v>
      </c>
      <c r="T13" s="223">
        <f t="shared" ref="T13:T18" si="10">AVERAGE(G13,D13,I13,N13,L13,J13)</f>
        <v>22.408333333333335</v>
      </c>
      <c r="U13" s="135" t="b">
        <f t="shared" si="4"/>
        <v>1</v>
      </c>
      <c r="V13" s="135">
        <v>22.398148148148149</v>
      </c>
      <c r="W13" s="135">
        <f t="shared" si="5"/>
        <v>-5.4232804232807297E-2</v>
      </c>
      <c r="X13" s="135">
        <v>22.398148148148149</v>
      </c>
      <c r="Y13" s="135">
        <v>22.273809523809522</v>
      </c>
      <c r="Z13" s="135">
        <f t="shared" si="6"/>
        <v>100.60395510422235</v>
      </c>
      <c r="AA13" s="160" t="b">
        <f t="shared" si="7"/>
        <v>1</v>
      </c>
    </row>
    <row r="14" spans="1:27" ht="29.25" customHeight="1" x14ac:dyDescent="0.2">
      <c r="A14" s="33">
        <v>11</v>
      </c>
      <c r="B14" s="132" t="s">
        <v>83</v>
      </c>
      <c r="C14" s="134" t="s">
        <v>2</v>
      </c>
      <c r="D14" s="133">
        <f>'+Мортка'!H13</f>
        <v>311</v>
      </c>
      <c r="E14" s="133" t="str">
        <f>'+Юмас,Ямки'!H13</f>
        <v/>
      </c>
      <c r="F14" s="133">
        <f>'+Конда'!H13</f>
        <v>306</v>
      </c>
      <c r="G14" s="133">
        <f>'+Междур'!H13</f>
        <v>301.33333333333331</v>
      </c>
      <c r="H14" s="133">
        <f>'+Болчары'!H13</f>
        <v>315</v>
      </c>
      <c r="I14" s="133">
        <f>'+Кума'!H13</f>
        <v>317.66666666666669</v>
      </c>
      <c r="J14" s="133" t="str">
        <f>'+Половинка'!H13</f>
        <v/>
      </c>
      <c r="K14" s="133">
        <f>'+Луговой'!H13</f>
        <v>340</v>
      </c>
      <c r="L14" s="133">
        <f>'+Мулымья'!H13</f>
        <v>284</v>
      </c>
      <c r="M14" s="133">
        <f>'+Шугур'!H13</f>
        <v>385</v>
      </c>
      <c r="N14" s="133" t="str">
        <f>'+Леуши'!H13</f>
        <v/>
      </c>
      <c r="O14" s="174">
        <f t="shared" si="2"/>
        <v>320</v>
      </c>
      <c r="P14" s="133">
        <f t="shared" si="0"/>
        <v>320</v>
      </c>
      <c r="Q14" s="220">
        <f>AVERAGE(F14,H14,K14,M14)</f>
        <v>336.5</v>
      </c>
      <c r="R14" s="135">
        <v>366.9444444444444</v>
      </c>
      <c r="S14" s="135">
        <f t="shared" si="3"/>
        <v>91.703255109765337</v>
      </c>
      <c r="T14" s="223">
        <f t="shared" si="10"/>
        <v>303.5</v>
      </c>
      <c r="U14" s="135" t="b">
        <f t="shared" si="4"/>
        <v>1</v>
      </c>
      <c r="V14" s="135">
        <v>455.09523809523807</v>
      </c>
      <c r="W14" s="135">
        <f t="shared" si="5"/>
        <v>135.09523809523807</v>
      </c>
      <c r="X14" s="135">
        <v>430.9444444444444</v>
      </c>
      <c r="Y14" s="135">
        <v>410.77777777777777</v>
      </c>
      <c r="Z14" s="135">
        <f t="shared" si="6"/>
        <v>73.884230457127401</v>
      </c>
      <c r="AA14" s="160" t="b">
        <f t="shared" si="7"/>
        <v>1</v>
      </c>
    </row>
    <row r="15" spans="1:27" ht="22.5" customHeight="1" x14ac:dyDescent="0.2">
      <c r="A15" s="33">
        <v>12</v>
      </c>
      <c r="B15" s="132" t="s">
        <v>98</v>
      </c>
      <c r="C15" s="134" t="s">
        <v>2</v>
      </c>
      <c r="D15" s="133">
        <f>'+Мортка'!H14</f>
        <v>259</v>
      </c>
      <c r="E15" s="133" t="str">
        <f>'+Юмас,Ямки'!H14</f>
        <v/>
      </c>
      <c r="F15" s="133">
        <f>'+Конда'!H14</f>
        <v>389.5</v>
      </c>
      <c r="G15" s="136" t="str">
        <f>'+Междур'!H14</f>
        <v/>
      </c>
      <c r="H15" s="133">
        <f>'+Болчары'!H14</f>
        <v>320</v>
      </c>
      <c r="I15" s="133">
        <f>'+Кума'!H14</f>
        <v>344</v>
      </c>
      <c r="J15" s="133">
        <f>'+Половинка'!H14</f>
        <v>350</v>
      </c>
      <c r="K15" s="133">
        <f>'+Луговой'!H14</f>
        <v>370</v>
      </c>
      <c r="L15" s="133" t="str">
        <f>'+Мулымья'!H14</f>
        <v/>
      </c>
      <c r="M15" s="133">
        <f>'+Шугур'!H14</f>
        <v>332.5</v>
      </c>
      <c r="N15" s="133" t="str">
        <f>'+Леуши'!H14</f>
        <v/>
      </c>
      <c r="O15" s="174">
        <f t="shared" si="2"/>
        <v>337.85714285714283</v>
      </c>
      <c r="P15" s="133">
        <f t="shared" si="0"/>
        <v>337.85714285714283</v>
      </c>
      <c r="Q15" s="220">
        <f>AVERAGE(F15,H15,K15,M15)</f>
        <v>353</v>
      </c>
      <c r="R15" s="135">
        <v>360.22222222222223</v>
      </c>
      <c r="S15" s="135">
        <f t="shared" si="3"/>
        <v>97.995064774830354</v>
      </c>
      <c r="T15" s="223">
        <f t="shared" si="10"/>
        <v>317.66666666666669</v>
      </c>
      <c r="U15" s="135" t="b">
        <f t="shared" si="4"/>
        <v>1</v>
      </c>
      <c r="V15" s="135">
        <v>338.06666666666666</v>
      </c>
      <c r="W15" s="135">
        <f t="shared" si="5"/>
        <v>0.2095238095238301</v>
      </c>
      <c r="X15" s="135">
        <v>333.31666666666666</v>
      </c>
      <c r="Y15" s="135">
        <v>321.22222222222223</v>
      </c>
      <c r="Z15" s="135">
        <f t="shared" si="6"/>
        <v>98.89311656866137</v>
      </c>
      <c r="AA15" s="160" t="b">
        <f t="shared" si="7"/>
        <v>1</v>
      </c>
    </row>
    <row r="16" spans="1:27" ht="22.5" customHeight="1" x14ac:dyDescent="0.2">
      <c r="A16" s="33">
        <v>13</v>
      </c>
      <c r="B16" s="132" t="s">
        <v>32</v>
      </c>
      <c r="C16" s="134" t="s">
        <v>2</v>
      </c>
      <c r="D16" s="133">
        <f>'+Мортка'!H15</f>
        <v>327.6466666666667</v>
      </c>
      <c r="E16" s="133" t="str">
        <f>'+Юмас,Ямки'!H15</f>
        <v/>
      </c>
      <c r="F16" s="133">
        <f>'+Конда'!H15</f>
        <v>345</v>
      </c>
      <c r="G16" s="133">
        <f>'+Междур'!H15</f>
        <v>316.79000000000002</v>
      </c>
      <c r="H16" s="135"/>
      <c r="I16" s="135">
        <f>'+Кума'!H15</f>
        <v>335</v>
      </c>
      <c r="J16" s="135">
        <f>'+Половинка'!H15</f>
        <v>338.16666666666669</v>
      </c>
      <c r="K16" s="133">
        <f>'+Луговой'!H15</f>
        <v>366</v>
      </c>
      <c r="L16" s="133">
        <f>'+Мулымья'!H15</f>
        <v>310</v>
      </c>
      <c r="M16" s="133">
        <f>'+Шугур'!H15</f>
        <v>340</v>
      </c>
      <c r="N16" s="133">
        <f>'+Леуши'!H15</f>
        <v>332.5</v>
      </c>
      <c r="O16" s="174">
        <f t="shared" si="2"/>
        <v>334.56703703703704</v>
      </c>
      <c r="P16" s="133">
        <f t="shared" si="0"/>
        <v>334.56703703703704</v>
      </c>
      <c r="Q16" s="220">
        <f>AVERAGE(F16,H16,K16,M16)</f>
        <v>350.33333333333331</v>
      </c>
      <c r="R16" s="135">
        <v>349.16611111111109</v>
      </c>
      <c r="S16" s="135">
        <f>Q16/R16*100</f>
        <v>100.33428851915436</v>
      </c>
      <c r="T16" s="223">
        <f t="shared" si="10"/>
        <v>326.68388888888893</v>
      </c>
      <c r="U16" s="135" t="b">
        <f t="shared" si="4"/>
        <v>1</v>
      </c>
      <c r="V16" s="135">
        <v>365.23984848484849</v>
      </c>
      <c r="W16" s="135">
        <f t="shared" si="5"/>
        <v>30.672811447811455</v>
      </c>
      <c r="X16" s="135">
        <v>330.27104166666663</v>
      </c>
      <c r="Y16" s="135">
        <v>323.13366666666667</v>
      </c>
      <c r="Z16" s="135">
        <f t="shared" si="6"/>
        <v>101.09868533936594</v>
      </c>
      <c r="AA16" s="160" t="b">
        <f t="shared" si="7"/>
        <v>1</v>
      </c>
    </row>
    <row r="17" spans="1:27" ht="33.75" customHeight="1" x14ac:dyDescent="0.2">
      <c r="A17" s="33">
        <v>14</v>
      </c>
      <c r="B17" s="132" t="s">
        <v>84</v>
      </c>
      <c r="C17" s="134" t="s">
        <v>2</v>
      </c>
      <c r="D17" s="133">
        <f>'+Мортка'!H16</f>
        <v>143.33333333333334</v>
      </c>
      <c r="E17" s="133" t="str">
        <f>'+Юмас,Ямки'!H16</f>
        <v/>
      </c>
      <c r="F17" s="133">
        <f>'+Конда'!H16</f>
        <v>180</v>
      </c>
      <c r="G17" s="133">
        <f>'+Междур'!H16</f>
        <v>144.66666666666666</v>
      </c>
      <c r="H17" s="133" t="str">
        <f>'+Болчары'!H16</f>
        <v/>
      </c>
      <c r="I17" s="133">
        <f>'+Кума'!H16</f>
        <v>159</v>
      </c>
      <c r="J17" s="133" t="str">
        <f>'+Половинка'!H16</f>
        <v/>
      </c>
      <c r="K17" s="133">
        <f>'+Луговой'!H16</f>
        <v>196.33333333333334</v>
      </c>
      <c r="L17" s="133">
        <f>'+Мулымья'!H16</f>
        <v>175</v>
      </c>
      <c r="M17" s="133" t="str">
        <f>'+Шугур'!H16</f>
        <v/>
      </c>
      <c r="N17" s="133" t="str">
        <f>'+Леуши'!H16</f>
        <v/>
      </c>
      <c r="O17" s="174">
        <f t="shared" si="2"/>
        <v>166.38888888888889</v>
      </c>
      <c r="P17" s="133">
        <f t="shared" si="0"/>
        <v>166.38888888888889</v>
      </c>
      <c r="Q17" s="220">
        <f>AVERAGE(F17,H17,K17,M17)</f>
        <v>188.16666666666669</v>
      </c>
      <c r="R17" s="135">
        <v>184.5</v>
      </c>
      <c r="S17" s="135">
        <f t="shared" si="3"/>
        <v>101.98735320686541</v>
      </c>
      <c r="T17" s="223">
        <f t="shared" si="10"/>
        <v>155.5</v>
      </c>
      <c r="U17" s="135" t="b">
        <f t="shared" si="4"/>
        <v>1</v>
      </c>
      <c r="V17" s="135">
        <v>170.96944444444443</v>
      </c>
      <c r="W17" s="135">
        <f t="shared" si="5"/>
        <v>4.5805555555555486</v>
      </c>
      <c r="X17" s="135">
        <v>160.9722222222222</v>
      </c>
      <c r="Y17" s="135">
        <v>151.70833333333331</v>
      </c>
      <c r="Z17" s="135">
        <f t="shared" si="6"/>
        <v>102.49931337544631</v>
      </c>
      <c r="AA17" s="160" t="b">
        <f t="shared" si="7"/>
        <v>1</v>
      </c>
    </row>
    <row r="18" spans="1:27" s="8" customFormat="1" ht="27.75" customHeight="1" x14ac:dyDescent="0.2">
      <c r="A18" s="33">
        <v>15</v>
      </c>
      <c r="B18" s="132" t="s">
        <v>19</v>
      </c>
      <c r="C18" s="134" t="s">
        <v>2</v>
      </c>
      <c r="D18" s="133">
        <f>'+Мортка'!H17</f>
        <v>1969.6966666666667</v>
      </c>
      <c r="E18" s="133" t="str">
        <f>'+Юмас,Ямки'!H17</f>
        <v/>
      </c>
      <c r="F18" s="133">
        <f>'+Конда'!H17</f>
        <v>2212.123333333333</v>
      </c>
      <c r="G18" s="133">
        <f>'+Междур'!H17</f>
        <v>1969.6666666666667</v>
      </c>
      <c r="H18" s="135" t="str">
        <f>'+Болчары'!H17</f>
        <v/>
      </c>
      <c r="I18" s="133">
        <f>'+Кума'!H17</f>
        <v>1845.3333333333333</v>
      </c>
      <c r="J18" s="133">
        <f>'+Половинка'!H17</f>
        <v>1885.7666666666667</v>
      </c>
      <c r="K18" s="133">
        <f>'+Луговой'!H17</f>
        <v>2062.9966666666664</v>
      </c>
      <c r="L18" s="133">
        <f>'+Мулымья'!H17</f>
        <v>1915.165</v>
      </c>
      <c r="M18" s="133">
        <f>'+Шугур'!H17</f>
        <v>2136.3333333333335</v>
      </c>
      <c r="N18" s="133">
        <f>'+Леуши'!H17</f>
        <v>2180</v>
      </c>
      <c r="O18" s="174">
        <f t="shared" si="2"/>
        <v>2019.6757407407406</v>
      </c>
      <c r="P18" s="133">
        <f t="shared" si="0"/>
        <v>2019.6757407407406</v>
      </c>
      <c r="Q18" s="220">
        <f>AVERAGE(F18,H18,K18,M18)</f>
        <v>2137.1511111111108</v>
      </c>
      <c r="R18" s="135">
        <v>2159.7938888888889</v>
      </c>
      <c r="S18" s="135">
        <f t="shared" si="3"/>
        <v>98.951623213017484</v>
      </c>
      <c r="T18" s="223">
        <f t="shared" si="10"/>
        <v>1960.9380555555556</v>
      </c>
      <c r="U18" s="135" t="b">
        <f t="shared" si="4"/>
        <v>1</v>
      </c>
      <c r="V18" s="135">
        <v>2119.4824999999996</v>
      </c>
      <c r="W18" s="135">
        <f t="shared" si="5"/>
        <v>99.806759259259024</v>
      </c>
      <c r="X18" s="135">
        <v>2062.4855555555555</v>
      </c>
      <c r="Y18" s="135">
        <v>1983.142222222222</v>
      </c>
      <c r="Z18" s="135">
        <f t="shared" si="6"/>
        <v>98.88035429744491</v>
      </c>
      <c r="AA18" s="160" t="b">
        <f t="shared" si="7"/>
        <v>1</v>
      </c>
    </row>
    <row r="19" spans="1:27" ht="21.75" customHeight="1" x14ac:dyDescent="0.2">
      <c r="A19" s="33">
        <v>16</v>
      </c>
      <c r="B19" s="132" t="s">
        <v>148</v>
      </c>
      <c r="C19" s="132" t="s">
        <v>2</v>
      </c>
      <c r="D19" s="133">
        <f>'+Мортка'!H18</f>
        <v>239.995</v>
      </c>
      <c r="E19" s="133" t="str">
        <f>'+Юмас,Ямки'!H18</f>
        <v/>
      </c>
      <c r="F19" s="133">
        <f>'+Конда'!H18</f>
        <v>217.5</v>
      </c>
      <c r="G19" s="133">
        <f>'+Междур'!H18</f>
        <v>199.99</v>
      </c>
      <c r="H19" s="133">
        <f>'+Болчары'!H18</f>
        <v>277</v>
      </c>
      <c r="I19" s="133">
        <f>'+Кума'!H18</f>
        <v>144</v>
      </c>
      <c r="J19" s="133">
        <f>'+Половинка'!H18</f>
        <v>268</v>
      </c>
      <c r="K19" s="133">
        <f>'+Луговой'!H18</f>
        <v>260</v>
      </c>
      <c r="L19" s="133" t="str">
        <f>'+Мулымья'!H18</f>
        <v/>
      </c>
      <c r="M19" s="133">
        <f>'+Шугур'!H18</f>
        <v>240</v>
      </c>
      <c r="N19" s="133" t="str">
        <f>'+Леуши'!H18</f>
        <v/>
      </c>
      <c r="O19" s="174">
        <f t="shared" si="2"/>
        <v>230.81062500000002</v>
      </c>
      <c r="P19" s="133">
        <f t="shared" si="0"/>
        <v>230.81062500000002</v>
      </c>
      <c r="Q19" s="220">
        <f t="shared" si="9"/>
        <v>248.625</v>
      </c>
      <c r="R19" s="135"/>
      <c r="S19" s="135"/>
      <c r="T19" s="223">
        <f t="shared" si="8"/>
        <v>212.99625</v>
      </c>
      <c r="U19" s="135"/>
      <c r="V19" s="135"/>
      <c r="W19" s="135"/>
      <c r="X19" s="135"/>
      <c r="Y19" s="135"/>
      <c r="Z19" s="135"/>
      <c r="AA19" s="160" t="b">
        <f t="shared" si="7"/>
        <v>1</v>
      </c>
    </row>
    <row r="20" spans="1:27" ht="27.75" customHeight="1" x14ac:dyDescent="0.2">
      <c r="A20" s="33">
        <v>17</v>
      </c>
      <c r="B20" s="132" t="s">
        <v>53</v>
      </c>
      <c r="C20" s="134" t="s">
        <v>2</v>
      </c>
      <c r="D20" s="133">
        <f>'+Мортка'!H19</f>
        <v>240.89333333333335</v>
      </c>
      <c r="E20" s="133" t="str">
        <f>'+Юмас,Ямки'!H19</f>
        <v/>
      </c>
      <c r="F20" s="133">
        <f>'+Конда'!H19</f>
        <v>262.5</v>
      </c>
      <c r="G20" s="133">
        <f>'+Междур'!H19</f>
        <v>270.93</v>
      </c>
      <c r="H20" s="133">
        <f>'+Болчары'!H19</f>
        <v>239.21666666666667</v>
      </c>
      <c r="I20" s="133">
        <f>'+Кума'!H19</f>
        <v>217.5</v>
      </c>
      <c r="J20" s="133">
        <f>'+Половинка'!H19</f>
        <v>211.63333333333333</v>
      </c>
      <c r="K20" s="133">
        <f>'+Луговой'!H19</f>
        <v>264.5</v>
      </c>
      <c r="L20" s="133">
        <f>'+Мулымья'!H19</f>
        <v>210.41666666666666</v>
      </c>
      <c r="M20" s="133">
        <f>'+Шугур'!H19</f>
        <v>247.5</v>
      </c>
      <c r="N20" s="133">
        <f>'+Леуши'!H19</f>
        <v>260.7</v>
      </c>
      <c r="O20" s="174">
        <f t="shared" si="2"/>
        <v>242.57900000000001</v>
      </c>
      <c r="P20" s="133">
        <f t="shared" si="0"/>
        <v>242.57900000000001</v>
      </c>
      <c r="Q20" s="220">
        <f t="shared" ref="Q20:Q32" si="11">AVERAGE(F20,H20,K20,M20)</f>
        <v>253.42916666666667</v>
      </c>
      <c r="R20" s="135">
        <v>249.93041666666667</v>
      </c>
      <c r="S20" s="135">
        <f t="shared" si="3"/>
        <v>101.39988963594868</v>
      </c>
      <c r="T20" s="223">
        <f>AVERAGE(G20,D20,I20,N20,L20,J20)</f>
        <v>235.34555555555553</v>
      </c>
      <c r="U20" s="135" t="b">
        <f t="shared" si="4"/>
        <v>1</v>
      </c>
      <c r="V20" s="135">
        <v>253.58242424242425</v>
      </c>
      <c r="W20" s="135">
        <f t="shared" si="5"/>
        <v>11.003424242424245</v>
      </c>
      <c r="X20" s="135">
        <v>240.148</v>
      </c>
      <c r="Y20" s="135">
        <v>234.96888888888887</v>
      </c>
      <c r="Z20" s="135">
        <f t="shared" si="6"/>
        <v>100.16030491034273</v>
      </c>
      <c r="AA20" s="160" t="b">
        <f t="shared" si="7"/>
        <v>1</v>
      </c>
    </row>
    <row r="21" spans="1:27" s="8" customFormat="1" ht="35.25" customHeight="1" x14ac:dyDescent="0.2">
      <c r="A21" s="33">
        <v>18</v>
      </c>
      <c r="B21" s="132" t="s">
        <v>60</v>
      </c>
      <c r="C21" s="134" t="s">
        <v>2</v>
      </c>
      <c r="D21" s="133">
        <f>'+Мортка'!H20</f>
        <v>1974.4433333333334</v>
      </c>
      <c r="E21" s="133" t="str">
        <f>'+Юмас,Ямки'!H20</f>
        <v/>
      </c>
      <c r="F21" s="133">
        <f>'+Конда'!H20</f>
        <v>2128.5</v>
      </c>
      <c r="G21" s="133">
        <f>'+Междур'!H20</f>
        <v>1933.3333333333333</v>
      </c>
      <c r="H21" s="133" t="str">
        <f>'+Болчары'!H20</f>
        <v/>
      </c>
      <c r="I21" s="133">
        <f>'+Кума'!H20</f>
        <v>2000</v>
      </c>
      <c r="J21" s="133">
        <f>'+Половинка'!H20</f>
        <v>1992.5</v>
      </c>
      <c r="K21" s="133">
        <f>'+Луговой'!H20</f>
        <v>2122.335</v>
      </c>
      <c r="L21" s="133" t="str">
        <f>'+Мулымья'!H20</f>
        <v/>
      </c>
      <c r="M21" s="133">
        <f>'+Шугур'!H20</f>
        <v>2166.6666666666665</v>
      </c>
      <c r="N21" s="133" t="str">
        <f>'+Леуши'!H20</f>
        <v/>
      </c>
      <c r="O21" s="174">
        <f t="shared" si="2"/>
        <v>2045.3969047619048</v>
      </c>
      <c r="P21" s="133">
        <f t="shared" si="0"/>
        <v>2045.3969047619048</v>
      </c>
      <c r="Q21" s="220">
        <f t="shared" si="11"/>
        <v>2139.1672222222223</v>
      </c>
      <c r="R21" s="135">
        <v>2037.5</v>
      </c>
      <c r="S21" s="135">
        <f t="shared" si="3"/>
        <v>104.98980231765509</v>
      </c>
      <c r="T21" s="223">
        <f>AVERAGE(G21,D21,I21,N21,L21,J21)</f>
        <v>1975.0691666666667</v>
      </c>
      <c r="U21" s="135" t="b">
        <f t="shared" si="4"/>
        <v>1</v>
      </c>
      <c r="V21" s="135">
        <v>1976.4087500000001</v>
      </c>
      <c r="W21" s="135">
        <f t="shared" si="5"/>
        <v>-68.988154761904752</v>
      </c>
      <c r="X21" s="135">
        <v>1946.8728571428571</v>
      </c>
      <c r="Y21" s="135">
        <v>1905.5274999999999</v>
      </c>
      <c r="Z21" s="135">
        <f t="shared" si="6"/>
        <v>103.64947064089426</v>
      </c>
      <c r="AA21" s="160" t="b">
        <f t="shared" si="7"/>
        <v>1</v>
      </c>
    </row>
    <row r="22" spans="1:27" s="8" customFormat="1" ht="22.5" customHeight="1" x14ac:dyDescent="0.2">
      <c r="A22" s="33">
        <v>19</v>
      </c>
      <c r="B22" s="132" t="s">
        <v>99</v>
      </c>
      <c r="C22" s="134" t="s">
        <v>2</v>
      </c>
      <c r="D22" s="133">
        <f>'+Мортка'!H21</f>
        <v>355</v>
      </c>
      <c r="E22" s="133" t="str">
        <f>'+Юмас,Ямки'!H21</f>
        <v/>
      </c>
      <c r="F22" s="133">
        <f>'+Конда'!H21</f>
        <v>382.5</v>
      </c>
      <c r="G22" s="133">
        <f>'+Междур'!H21</f>
        <v>351</v>
      </c>
      <c r="H22" s="133">
        <f>'+Болчары'!H21</f>
        <v>386</v>
      </c>
      <c r="I22" s="133">
        <f>'+Кума'!H21</f>
        <v>370</v>
      </c>
      <c r="J22" s="133">
        <f>'+Половинка'!H21</f>
        <v>351.6</v>
      </c>
      <c r="K22" s="133">
        <f>'+Луговой'!H21</f>
        <v>395</v>
      </c>
      <c r="L22" s="133">
        <f>'+Мулымья'!H21</f>
        <v>350</v>
      </c>
      <c r="M22" s="133">
        <f>'+Шугур'!H21</f>
        <v>375</v>
      </c>
      <c r="N22" s="133">
        <f>'+Леуши'!H21</f>
        <v>360</v>
      </c>
      <c r="O22" s="174">
        <f t="shared" si="2"/>
        <v>367.61</v>
      </c>
      <c r="P22" s="133">
        <f t="shared" si="0"/>
        <v>367.61</v>
      </c>
      <c r="Q22" s="220">
        <f t="shared" si="11"/>
        <v>384.625</v>
      </c>
      <c r="R22" s="135">
        <v>384.83333333333331</v>
      </c>
      <c r="S22" s="135">
        <f t="shared" si="3"/>
        <v>99.945864010394118</v>
      </c>
      <c r="T22" s="223">
        <f>AVERAGE(G22,D22,I22,N22,L22,J22)</f>
        <v>356.26666666666665</v>
      </c>
      <c r="U22" s="135" t="b">
        <f t="shared" si="4"/>
        <v>1</v>
      </c>
      <c r="V22" s="135">
        <v>361.40909090909093</v>
      </c>
      <c r="W22" s="135">
        <f t="shared" si="5"/>
        <v>-6.2009090909090787</v>
      </c>
      <c r="X22" s="135">
        <v>361.40909090909093</v>
      </c>
      <c r="Y22" s="135">
        <v>358.28571428571428</v>
      </c>
      <c r="Z22" s="135">
        <f t="shared" si="6"/>
        <v>99.43646996278575</v>
      </c>
      <c r="AA22" s="160" t="b">
        <f t="shared" si="7"/>
        <v>1</v>
      </c>
    </row>
    <row r="23" spans="1:27" s="77" customFormat="1" ht="21" customHeight="1" x14ac:dyDescent="0.2">
      <c r="A23" s="208">
        <v>20</v>
      </c>
      <c r="B23" s="132" t="s">
        <v>39</v>
      </c>
      <c r="C23" s="134" t="s">
        <v>2</v>
      </c>
      <c r="D23" s="135">
        <f>'+Мортка'!H22</f>
        <v>317.5</v>
      </c>
      <c r="E23" s="135" t="str">
        <f>'+Юмас,Ямки'!H22</f>
        <v/>
      </c>
      <c r="F23" s="135">
        <f>'+Конда'!H22</f>
        <v>348.33333333333331</v>
      </c>
      <c r="G23" s="135">
        <f>'+Междур'!H22</f>
        <v>315</v>
      </c>
      <c r="H23" s="135">
        <f>'+Болчары'!H22</f>
        <v>320</v>
      </c>
      <c r="I23" s="135">
        <f>'+Кума'!H22</f>
        <v>318</v>
      </c>
      <c r="J23" s="135">
        <f>'+Половинка'!H22</f>
        <v>322.5</v>
      </c>
      <c r="K23" s="135">
        <f>'+Луговой'!H22</f>
        <v>333.5</v>
      </c>
      <c r="L23" s="135">
        <f>'+Мулымья'!H22</f>
        <v>307.5</v>
      </c>
      <c r="M23" s="135">
        <f>'+Шугур'!H22</f>
        <v>335</v>
      </c>
      <c r="N23" s="135">
        <f>'+Леуши'!H22</f>
        <v>327.5</v>
      </c>
      <c r="O23" s="135">
        <f t="shared" si="2"/>
        <v>324.48333333333329</v>
      </c>
      <c r="P23" s="135">
        <f t="shared" si="0"/>
        <v>324.48333333333329</v>
      </c>
      <c r="Q23" s="220">
        <f t="shared" si="11"/>
        <v>334.20833333333331</v>
      </c>
      <c r="R23" s="135">
        <v>338.70833333333331</v>
      </c>
      <c r="S23" s="135">
        <f t="shared" si="3"/>
        <v>98.671423299298809</v>
      </c>
      <c r="T23" s="223">
        <f>AVERAGE(G23,D23,ИТОГО!I23,N23,L23,J23)</f>
        <v>318</v>
      </c>
      <c r="U23" s="135" t="b">
        <f t="shared" si="4"/>
        <v>1</v>
      </c>
      <c r="V23" s="135">
        <v>321.15151515151518</v>
      </c>
      <c r="W23" s="135">
        <f t="shared" si="5"/>
        <v>-3.3318181818181074</v>
      </c>
      <c r="X23" s="135">
        <v>321.15151515151518</v>
      </c>
      <c r="Y23" s="135">
        <v>309.28571428571428</v>
      </c>
      <c r="Z23" s="135">
        <f t="shared" si="6"/>
        <v>102.81755196304849</v>
      </c>
      <c r="AA23" s="160" t="b">
        <f t="shared" si="7"/>
        <v>1</v>
      </c>
    </row>
    <row r="24" spans="1:27" ht="22.5" customHeight="1" x14ac:dyDescent="0.2">
      <c r="A24" s="33">
        <v>21</v>
      </c>
      <c r="B24" s="132" t="s">
        <v>149</v>
      </c>
      <c r="C24" s="134" t="s">
        <v>2</v>
      </c>
      <c r="D24" s="133">
        <f>'+Мортка'!H23</f>
        <v>165</v>
      </c>
      <c r="E24" s="133" t="str">
        <f>'+Юмас,Ямки'!H23</f>
        <v/>
      </c>
      <c r="F24" s="133">
        <f>'+Конда'!H23</f>
        <v>229</v>
      </c>
      <c r="G24" s="133">
        <f>'+Междур'!H23</f>
        <v>154.97999999999999</v>
      </c>
      <c r="H24" s="133">
        <f>'+Болчары'!H23</f>
        <v>184.5</v>
      </c>
      <c r="I24" s="133">
        <f>'+Кума'!H23</f>
        <v>187.5</v>
      </c>
      <c r="J24" s="133">
        <f>'+Половинка'!H23</f>
        <v>186.45</v>
      </c>
      <c r="K24" s="133">
        <f>'+Луговой'!H23</f>
        <v>223.42</v>
      </c>
      <c r="L24" s="133">
        <f>'+Мулымья'!H23</f>
        <v>169.23333333333332</v>
      </c>
      <c r="M24" s="133">
        <f>'+Шугур'!H23</f>
        <v>183.5</v>
      </c>
      <c r="N24" s="133">
        <f>'+Леуши'!H23</f>
        <v>162</v>
      </c>
      <c r="O24" s="174">
        <f t="shared" si="2"/>
        <v>184.55833333333334</v>
      </c>
      <c r="P24" s="133">
        <f t="shared" si="0"/>
        <v>184.55833333333334</v>
      </c>
      <c r="Q24" s="220">
        <f t="shared" si="11"/>
        <v>205.10499999999999</v>
      </c>
      <c r="R24" s="135">
        <v>198.81958333333333</v>
      </c>
      <c r="S24" s="135">
        <f t="shared" si="3"/>
        <v>103.16136698472442</v>
      </c>
      <c r="T24" s="223">
        <f t="shared" ref="T24:T32" si="12">AVERAGE(G24,D24,I24,N24,L24,J24)</f>
        <v>170.86055555555558</v>
      </c>
      <c r="U24" s="135" t="b">
        <f t="shared" si="4"/>
        <v>1</v>
      </c>
      <c r="V24" s="135">
        <v>187.70227272727271</v>
      </c>
      <c r="W24" s="135">
        <f t="shared" si="5"/>
        <v>3.1439393939393767</v>
      </c>
      <c r="X24" s="135">
        <v>180.65583333333331</v>
      </c>
      <c r="Y24" s="135">
        <v>169.52805555555554</v>
      </c>
      <c r="Z24" s="135">
        <f t="shared" si="6"/>
        <v>100.78600559396102</v>
      </c>
      <c r="AA24" s="160" t="b">
        <f t="shared" si="7"/>
        <v>1</v>
      </c>
    </row>
    <row r="25" spans="1:27" ht="29.25" customHeight="1" x14ac:dyDescent="0.2">
      <c r="A25" s="33">
        <v>22</v>
      </c>
      <c r="B25" s="132" t="s">
        <v>150</v>
      </c>
      <c r="C25" s="134" t="s">
        <v>151</v>
      </c>
      <c r="D25" s="133">
        <f>'+Мортка'!H24</f>
        <v>331</v>
      </c>
      <c r="E25" s="133" t="str">
        <f>'+Юмас,Ямки'!H24</f>
        <v/>
      </c>
      <c r="F25" s="133">
        <f>'+Конда'!H24</f>
        <v>340</v>
      </c>
      <c r="G25" s="133">
        <f>'+Междур'!H24</f>
        <v>325</v>
      </c>
      <c r="H25" s="133" t="str">
        <f>'+Болчары'!H24</f>
        <v/>
      </c>
      <c r="I25" s="133">
        <f>'+Кума'!H24</f>
        <v>331.66666666666669</v>
      </c>
      <c r="J25" s="133">
        <f>'+Половинка'!H24</f>
        <v>327</v>
      </c>
      <c r="K25" s="133">
        <f>'+Луговой'!H24</f>
        <v>340</v>
      </c>
      <c r="L25" s="133">
        <f>'+Мулымья'!H24</f>
        <v>325</v>
      </c>
      <c r="M25" s="133">
        <f>'+Шугур'!H24</f>
        <v>345</v>
      </c>
      <c r="N25" s="133">
        <f>'+Леуши'!H24</f>
        <v>325</v>
      </c>
      <c r="O25" s="174">
        <f t="shared" si="2"/>
        <v>332.18518518518522</v>
      </c>
      <c r="P25" s="133">
        <f t="shared" si="0"/>
        <v>332.18518518518522</v>
      </c>
      <c r="Q25" s="220">
        <f t="shared" si="11"/>
        <v>341.66666666666669</v>
      </c>
      <c r="R25" s="135">
        <v>326.25</v>
      </c>
      <c r="S25" s="135">
        <f t="shared" si="3"/>
        <v>104.72541507024266</v>
      </c>
      <c r="T25" s="223">
        <f t="shared" si="12"/>
        <v>327.44444444444446</v>
      </c>
      <c r="U25" s="135" t="b">
        <f t="shared" si="4"/>
        <v>1</v>
      </c>
      <c r="V25" s="135">
        <v>360.12537037037038</v>
      </c>
      <c r="W25" s="135">
        <f t="shared" si="5"/>
        <v>27.940185185185157</v>
      </c>
      <c r="X25" s="135">
        <v>317.33187499999997</v>
      </c>
      <c r="Y25" s="135">
        <v>314.18700000000001</v>
      </c>
      <c r="Z25" s="135">
        <f t="shared" si="6"/>
        <v>104.21960311675673</v>
      </c>
      <c r="AA25" s="160" t="b">
        <f t="shared" si="7"/>
        <v>1</v>
      </c>
    </row>
    <row r="26" spans="1:27" ht="23.1" customHeight="1" x14ac:dyDescent="0.2">
      <c r="A26" s="33">
        <v>23</v>
      </c>
      <c r="B26" s="132" t="s">
        <v>16</v>
      </c>
      <c r="C26" s="134" t="s">
        <v>2</v>
      </c>
      <c r="D26" s="133">
        <f>'+Мортка'!H25</f>
        <v>210</v>
      </c>
      <c r="E26" s="133" t="str">
        <f>'+Юмас,Ямки'!H25</f>
        <v/>
      </c>
      <c r="F26" s="133">
        <f>'+Конда'!H25</f>
        <v>266.5</v>
      </c>
      <c r="G26" s="133">
        <f>'+Междур'!H25</f>
        <v>200</v>
      </c>
      <c r="H26" s="133">
        <f>'+Болчары'!H25</f>
        <v>268</v>
      </c>
      <c r="I26" s="133">
        <f>'+Кума'!H25</f>
        <v>213.5</v>
      </c>
      <c r="J26" s="133">
        <f>'+Половинка'!H25</f>
        <v>207.75</v>
      </c>
      <c r="K26" s="133">
        <f>'+Луговой'!H25</f>
        <v>271.76</v>
      </c>
      <c r="L26" s="133">
        <f>'+Мулымья'!H25</f>
        <v>228.25</v>
      </c>
      <c r="M26" s="133">
        <f>'+Шугур'!H25</f>
        <v>275</v>
      </c>
      <c r="N26" s="133">
        <f>'+Леуши'!H25</f>
        <v>210</v>
      </c>
      <c r="O26" s="174">
        <f t="shared" si="2"/>
        <v>235.07600000000002</v>
      </c>
      <c r="P26" s="136">
        <f t="shared" si="0"/>
        <v>235.07600000000002</v>
      </c>
      <c r="Q26" s="220">
        <f t="shared" si="11"/>
        <v>270.315</v>
      </c>
      <c r="R26" s="135">
        <v>271.66666666666669</v>
      </c>
      <c r="S26" s="135">
        <f t="shared" si="3"/>
        <v>99.50245398773005</v>
      </c>
      <c r="T26" s="223">
        <f t="shared" si="12"/>
        <v>211.58333333333334</v>
      </c>
      <c r="U26" s="135" t="b">
        <f t="shared" si="4"/>
        <v>1</v>
      </c>
      <c r="V26" s="214">
        <v>241.38666666666668</v>
      </c>
      <c r="W26" s="135">
        <f t="shared" si="5"/>
        <v>6.3106666666666626</v>
      </c>
      <c r="X26" s="135">
        <v>227.04148148148147</v>
      </c>
      <c r="Y26" s="135">
        <v>210.9</v>
      </c>
      <c r="Z26" s="135">
        <f t="shared" si="6"/>
        <v>100.32400821874505</v>
      </c>
      <c r="AA26" s="160" t="b">
        <f t="shared" si="7"/>
        <v>1</v>
      </c>
    </row>
    <row r="27" spans="1:27" s="8" customFormat="1" ht="21.75" customHeight="1" x14ac:dyDescent="0.2">
      <c r="A27" s="33">
        <v>24</v>
      </c>
      <c r="B27" s="132" t="s">
        <v>58</v>
      </c>
      <c r="C27" s="134" t="s">
        <v>2</v>
      </c>
      <c r="D27" s="133">
        <f>'+Мортка'!H26</f>
        <v>399.5</v>
      </c>
      <c r="E27" s="133" t="str">
        <f>'+Юмас,Ямки'!H26</f>
        <v/>
      </c>
      <c r="F27" s="133" t="str">
        <f>'+Конда'!H26</f>
        <v/>
      </c>
      <c r="G27" s="133">
        <f>'+Междур'!H26</f>
        <v>397.33333333333331</v>
      </c>
      <c r="H27" s="133">
        <f>'+Болчары'!H26</f>
        <v>410</v>
      </c>
      <c r="I27" s="135">
        <f>'+Кума'!H26</f>
        <v>380</v>
      </c>
      <c r="J27" s="133" t="str">
        <f>'+Половинка'!H26</f>
        <v/>
      </c>
      <c r="K27" s="133">
        <f>'+Луговой'!H26</f>
        <v>445.66666666666669</v>
      </c>
      <c r="L27" s="136" t="str">
        <f>'+Мулымья'!H26</f>
        <v/>
      </c>
      <c r="M27" s="133">
        <f>'+Шугур'!H26</f>
        <v>445</v>
      </c>
      <c r="N27" s="133">
        <f>'+Леуши'!H26</f>
        <v>390</v>
      </c>
      <c r="O27" s="174">
        <f t="shared" si="2"/>
        <v>409.64285714285717</v>
      </c>
      <c r="P27" s="133">
        <f t="shared" si="0"/>
        <v>409.64285714285717</v>
      </c>
      <c r="Q27" s="220">
        <f t="shared" si="11"/>
        <v>433.5555555555556</v>
      </c>
      <c r="R27" s="135">
        <v>436.66666666666669</v>
      </c>
      <c r="S27" s="135">
        <f t="shared" si="3"/>
        <v>99.287531806615775</v>
      </c>
      <c r="T27" s="223">
        <f t="shared" si="12"/>
        <v>391.70833333333331</v>
      </c>
      <c r="U27" s="135" t="b">
        <f t="shared" si="4"/>
        <v>1</v>
      </c>
      <c r="V27" s="135">
        <v>412.79166666666669</v>
      </c>
      <c r="W27" s="135">
        <f t="shared" si="5"/>
        <v>3.1488095238095184</v>
      </c>
      <c r="X27" s="135">
        <v>408.72222222222223</v>
      </c>
      <c r="Y27" s="135">
        <v>386.33333333333331</v>
      </c>
      <c r="Z27" s="135">
        <f t="shared" si="6"/>
        <v>101.39128559102674</v>
      </c>
      <c r="AA27" s="160" t="b">
        <f t="shared" si="7"/>
        <v>1</v>
      </c>
    </row>
    <row r="28" spans="1:27" s="8" customFormat="1" ht="20.25" customHeight="1" x14ac:dyDescent="0.2">
      <c r="A28" s="33">
        <v>25</v>
      </c>
      <c r="B28" s="132" t="s">
        <v>152</v>
      </c>
      <c r="C28" s="134" t="s">
        <v>2</v>
      </c>
      <c r="D28" s="133">
        <f>'+Мортка'!H27</f>
        <v>198.70000000000002</v>
      </c>
      <c r="E28" s="133" t="str">
        <f>'+Юмас,Ямки'!H27</f>
        <v/>
      </c>
      <c r="F28" s="133">
        <f>'+Конда'!H27</f>
        <v>241.66666666666666</v>
      </c>
      <c r="G28" s="133">
        <f>'+Междур'!H27</f>
        <v>230</v>
      </c>
      <c r="H28" s="133">
        <f>'+Болчары'!H27</f>
        <v>250</v>
      </c>
      <c r="I28" s="133">
        <f>'+Кума'!H27</f>
        <v>198</v>
      </c>
      <c r="J28" s="133" t="str">
        <f>'+Половинка'!H27</f>
        <v/>
      </c>
      <c r="K28" s="133">
        <f>'+Луговой'!H27</f>
        <v>220</v>
      </c>
      <c r="L28" s="133">
        <f>'+Мулымья'!H27</f>
        <v>231</v>
      </c>
      <c r="M28" s="133">
        <f>'+Шугур'!H27</f>
        <v>220</v>
      </c>
      <c r="N28" s="133" t="str">
        <f>'+Леуши'!H27</f>
        <v/>
      </c>
      <c r="O28" s="174">
        <f t="shared" si="2"/>
        <v>223.67083333333335</v>
      </c>
      <c r="P28" s="133">
        <f t="shared" si="0"/>
        <v>223.67083333333335</v>
      </c>
      <c r="Q28" s="220">
        <f t="shared" si="11"/>
        <v>232.91666666666666</v>
      </c>
      <c r="R28" s="135">
        <v>231.25</v>
      </c>
      <c r="S28" s="135">
        <f t="shared" si="3"/>
        <v>100.72072072072072</v>
      </c>
      <c r="T28" s="223">
        <f t="shared" si="12"/>
        <v>214.42500000000001</v>
      </c>
      <c r="U28" s="135" t="b">
        <f t="shared" si="4"/>
        <v>1</v>
      </c>
      <c r="V28" s="135">
        <v>220.14814814814815</v>
      </c>
      <c r="W28" s="135">
        <f t="shared" si="5"/>
        <v>-3.5226851851851961</v>
      </c>
      <c r="X28" s="135">
        <v>215.16666666666669</v>
      </c>
      <c r="Y28" s="135">
        <v>209.26666666666671</v>
      </c>
      <c r="Z28" s="135">
        <f t="shared" si="6"/>
        <v>102.46495699267282</v>
      </c>
      <c r="AA28" s="160" t="b">
        <f t="shared" si="7"/>
        <v>1</v>
      </c>
    </row>
    <row r="29" spans="1:27" s="8" customFormat="1" ht="22.5" customHeight="1" x14ac:dyDescent="0.2">
      <c r="A29" s="33">
        <v>26</v>
      </c>
      <c r="B29" s="132" t="s">
        <v>50</v>
      </c>
      <c r="C29" s="134" t="s">
        <v>2</v>
      </c>
      <c r="D29" s="133">
        <f>'+Мортка'!H28</f>
        <v>36.995000000000005</v>
      </c>
      <c r="E29" s="133" t="str">
        <f>'+Юмас,Ямки'!H28</f>
        <v/>
      </c>
      <c r="F29" s="133">
        <f>'+Конда'!H28</f>
        <v>43.333333333333336</v>
      </c>
      <c r="G29" s="133">
        <f>'+Междур'!H28</f>
        <v>41.556666666666665</v>
      </c>
      <c r="H29" s="133">
        <f>'+Болчары'!H28</f>
        <v>43.5</v>
      </c>
      <c r="I29" s="133">
        <f>'+Кума'!H28</f>
        <v>42.666666666666664</v>
      </c>
      <c r="J29" s="133">
        <f>'+Половинка'!H28</f>
        <v>42</v>
      </c>
      <c r="K29" s="133">
        <f>'+Луговой'!H28</f>
        <v>44</v>
      </c>
      <c r="L29" s="133">
        <f>'+Мулымья'!H28</f>
        <v>43.333333333333336</v>
      </c>
      <c r="M29" s="133">
        <f>'+Шугур'!H28</f>
        <v>75</v>
      </c>
      <c r="N29" s="133">
        <f>'+Леуши'!H28</f>
        <v>42</v>
      </c>
      <c r="O29" s="174">
        <f t="shared" si="2"/>
        <v>45.438499999999998</v>
      </c>
      <c r="P29" s="133">
        <f t="shared" si="0"/>
        <v>45.438499999999998</v>
      </c>
      <c r="Q29" s="220">
        <f t="shared" si="11"/>
        <v>51.458333333333336</v>
      </c>
      <c r="R29" s="135">
        <v>51.25</v>
      </c>
      <c r="S29" s="135">
        <f t="shared" si="3"/>
        <v>100.40650406504066</v>
      </c>
      <c r="T29" s="223">
        <f>AVERAGE(G29,D29,I29,N29,L29,J29)</f>
        <v>41.425277777777779</v>
      </c>
      <c r="U29" s="135" t="b">
        <f t="shared" si="4"/>
        <v>1</v>
      </c>
      <c r="V29" s="135">
        <v>43.515151515151508</v>
      </c>
      <c r="W29" s="135">
        <f t="shared" si="5"/>
        <v>-1.9233484848484892</v>
      </c>
      <c r="X29" s="135">
        <v>42.999999999999993</v>
      </c>
      <c r="Y29" s="135">
        <v>39.476190476190474</v>
      </c>
      <c r="Z29" s="135">
        <f t="shared" si="6"/>
        <v>104.93737434660233</v>
      </c>
      <c r="AA29" s="160" t="b">
        <f t="shared" si="7"/>
        <v>1</v>
      </c>
    </row>
    <row r="30" spans="1:27" s="8" customFormat="1" ht="23.25" customHeight="1" x14ac:dyDescent="0.2">
      <c r="A30" s="33">
        <v>27</v>
      </c>
      <c r="B30" s="132" t="s">
        <v>126</v>
      </c>
      <c r="C30" s="134" t="s">
        <v>2</v>
      </c>
      <c r="D30" s="135">
        <f>'+Мортка'!H29</f>
        <v>32.245000000000005</v>
      </c>
      <c r="E30" s="133" t="str">
        <f>'+Юмас,Ямки'!H29</f>
        <v/>
      </c>
      <c r="F30" s="133">
        <f>'+Конда'!H29</f>
        <v>42</v>
      </c>
      <c r="G30" s="133">
        <f>'+Междур'!H29</f>
        <v>33</v>
      </c>
      <c r="H30" s="133">
        <f>'+Болчары'!H29</f>
        <v>41.833333333333336</v>
      </c>
      <c r="I30" s="133">
        <f>'+Кума'!H29</f>
        <v>34.5</v>
      </c>
      <c r="J30" s="133">
        <f>'+Половинка'!H29</f>
        <v>34</v>
      </c>
      <c r="K30" s="133">
        <f>'+Луговой'!H29</f>
        <v>41.664999999999999</v>
      </c>
      <c r="L30" s="133">
        <f>'+Мулымья'!H29</f>
        <v>34.333333333333336</v>
      </c>
      <c r="M30" s="133">
        <f>'+Шугур'!H29</f>
        <v>42.5</v>
      </c>
      <c r="N30" s="133">
        <f>'+Леуши'!H29</f>
        <v>33</v>
      </c>
      <c r="O30" s="174">
        <f t="shared" si="2"/>
        <v>36.907666666666664</v>
      </c>
      <c r="P30" s="133">
        <f t="shared" si="0"/>
        <v>36.907666666666664</v>
      </c>
      <c r="Q30" s="220">
        <f>AVERAGE(F30,H30,K30,M30)</f>
        <v>41.999583333333334</v>
      </c>
      <c r="R30" s="135">
        <v>40.016666666666666</v>
      </c>
      <c r="S30" s="135">
        <f t="shared" si="3"/>
        <v>104.95522698875467</v>
      </c>
      <c r="T30" s="223">
        <f>AVERAGE(G30,D30,I30,N30,L30,J30)</f>
        <v>33.51305555555556</v>
      </c>
      <c r="U30" s="135" t="b">
        <f t="shared" si="4"/>
        <v>1</v>
      </c>
      <c r="V30" s="135">
        <v>40.729629629629635</v>
      </c>
      <c r="W30" s="135">
        <f t="shared" si="5"/>
        <v>3.8219629629629708</v>
      </c>
      <c r="X30" s="135">
        <v>35.842857142857142</v>
      </c>
      <c r="Y30" s="135">
        <v>31.916666666666668</v>
      </c>
      <c r="Z30" s="135">
        <f t="shared" si="6"/>
        <v>105.00174064403831</v>
      </c>
      <c r="AA30" s="160" t="b">
        <f t="shared" si="7"/>
        <v>1</v>
      </c>
    </row>
    <row r="31" spans="1:27" ht="22.5" customHeight="1" x14ac:dyDescent="0.2">
      <c r="A31" s="33">
        <v>28</v>
      </c>
      <c r="B31" s="132" t="s">
        <v>190</v>
      </c>
      <c r="C31" s="134" t="s">
        <v>89</v>
      </c>
      <c r="D31" s="133">
        <f>'+Мортка'!H30</f>
        <v>104.66666666666667</v>
      </c>
      <c r="E31" s="133" t="str">
        <f>'+Юмас,Ямки'!H30</f>
        <v/>
      </c>
      <c r="F31" s="133">
        <f>'+Конда'!H30</f>
        <v>114.56</v>
      </c>
      <c r="G31" s="133">
        <f>'+Междур'!H30</f>
        <v>102.14666666666666</v>
      </c>
      <c r="H31" s="135">
        <f>'+Болчары'!H30</f>
        <v>114.61</v>
      </c>
      <c r="I31" s="135">
        <f>'+Кума'!H30</f>
        <v>100</v>
      </c>
      <c r="J31" s="135">
        <f>'+Половинка'!H30</f>
        <v>117.45</v>
      </c>
      <c r="K31" s="133">
        <f>'+Луговой'!H30</f>
        <v>110.47</v>
      </c>
      <c r="L31" s="133">
        <f>'+Мулымья'!H30</f>
        <v>103.38</v>
      </c>
      <c r="M31" s="133">
        <f>'+Шугур'!H30</f>
        <v>107.5</v>
      </c>
      <c r="N31" s="133">
        <f>'+Леуши'!H30</f>
        <v>110.5</v>
      </c>
      <c r="O31" s="174">
        <f t="shared" ref="O31:O58" si="13">IFERROR(P31,"")</f>
        <v>108.52833333333334</v>
      </c>
      <c r="P31" s="133">
        <f t="shared" ref="P31:P58" si="14">AVERAGEIF(D31:N31,"&gt;0")</f>
        <v>108.52833333333334</v>
      </c>
      <c r="Q31" s="220">
        <f t="shared" si="11"/>
        <v>111.785</v>
      </c>
      <c r="R31" s="135">
        <v>110.8475</v>
      </c>
      <c r="S31" s="135">
        <f t="shared" si="3"/>
        <v>100.84575655743251</v>
      </c>
      <c r="T31" s="223">
        <f t="shared" si="12"/>
        <v>106.35722222222223</v>
      </c>
      <c r="U31" s="135" t="b">
        <f t="shared" si="4"/>
        <v>1</v>
      </c>
      <c r="V31" s="135">
        <v>106.21969696969698</v>
      </c>
      <c r="W31" s="135">
        <f t="shared" si="5"/>
        <v>-2.3086363636363529</v>
      </c>
      <c r="X31" s="135">
        <v>106.21969696969698</v>
      </c>
      <c r="Y31" s="135">
        <v>105.35095238095239</v>
      </c>
      <c r="Z31" s="135">
        <f t="shared" si="6"/>
        <v>100.95515970053231</v>
      </c>
      <c r="AA31" s="160" t="b">
        <f t="shared" si="7"/>
        <v>1</v>
      </c>
    </row>
    <row r="32" spans="1:27" s="8" customFormat="1" ht="29.25" customHeight="1" x14ac:dyDescent="0.2">
      <c r="A32" s="33">
        <v>29</v>
      </c>
      <c r="B32" s="132" t="s">
        <v>41</v>
      </c>
      <c r="C32" s="134" t="s">
        <v>2</v>
      </c>
      <c r="D32" s="133">
        <f>'+Мортка'!H31</f>
        <v>225</v>
      </c>
      <c r="E32" s="133" t="str">
        <f>'+Юмас,Ямки'!H31</f>
        <v/>
      </c>
      <c r="F32" s="133">
        <f>'+Конда'!H31</f>
        <v>269</v>
      </c>
      <c r="G32" s="133">
        <f>'+Междур'!H31</f>
        <v>255</v>
      </c>
      <c r="H32" s="133">
        <f>'+Болчары'!H31</f>
        <v>230</v>
      </c>
      <c r="I32" s="133">
        <f>'+Кума'!H31</f>
        <v>225.5</v>
      </c>
      <c r="J32" s="133">
        <f>'+Половинка'!H31</f>
        <v>230</v>
      </c>
      <c r="K32" s="133">
        <f>'+Луговой'!H31</f>
        <v>231.33333333333334</v>
      </c>
      <c r="L32" s="133" t="str">
        <f>'+Мулымья'!H31</f>
        <v/>
      </c>
      <c r="M32" s="133">
        <f>'+Шугур'!H31</f>
        <v>252.5</v>
      </c>
      <c r="N32" s="133">
        <f>'+Леуши'!H31</f>
        <v>245</v>
      </c>
      <c r="O32" s="174">
        <f t="shared" si="13"/>
        <v>240.37037037037032</v>
      </c>
      <c r="P32" s="133">
        <f t="shared" si="14"/>
        <v>240.37037037037032</v>
      </c>
      <c r="Q32" s="220">
        <f t="shared" si="11"/>
        <v>245.70833333333334</v>
      </c>
      <c r="R32" s="135">
        <v>244</v>
      </c>
      <c r="S32" s="135">
        <f t="shared" si="3"/>
        <v>100.70013661202186</v>
      </c>
      <c r="T32" s="223">
        <f t="shared" si="12"/>
        <v>236.1</v>
      </c>
      <c r="U32" s="135" t="b">
        <f t="shared" si="4"/>
        <v>1</v>
      </c>
      <c r="V32" s="135">
        <v>284.40000000000003</v>
      </c>
      <c r="W32" s="135">
        <f t="shared" si="5"/>
        <v>44.02962962962971</v>
      </c>
      <c r="X32" s="135">
        <v>240.625</v>
      </c>
      <c r="Y32" s="135">
        <v>238.75</v>
      </c>
      <c r="Z32" s="135">
        <f t="shared" si="6"/>
        <v>98.890052356020945</v>
      </c>
      <c r="AA32" s="160" t="b">
        <f t="shared" si="7"/>
        <v>1</v>
      </c>
    </row>
    <row r="33" spans="1:27" ht="30" customHeight="1" x14ac:dyDescent="0.2">
      <c r="A33" s="33">
        <v>30</v>
      </c>
      <c r="B33" s="132" t="s">
        <v>100</v>
      </c>
      <c r="C33" s="134" t="s">
        <v>2</v>
      </c>
      <c r="D33" s="133">
        <f>'+Мортка'!H32</f>
        <v>530</v>
      </c>
      <c r="E33" s="133" t="str">
        <f>'+Юмас,Ямки'!H32</f>
        <v/>
      </c>
      <c r="F33" s="133" t="str">
        <f>'+Конда'!H32</f>
        <v/>
      </c>
      <c r="G33" s="133" t="str">
        <f>'+Междур'!H32</f>
        <v/>
      </c>
      <c r="H33" s="133" t="str">
        <f>'+Болчары'!H32</f>
        <v/>
      </c>
      <c r="I33" s="133" t="str">
        <f>'+Кума'!H32</f>
        <v/>
      </c>
      <c r="J33" s="133" t="str">
        <f>'+Половинка'!H32</f>
        <v/>
      </c>
      <c r="K33" s="133" t="str">
        <f>'+Луговой'!H32</f>
        <v/>
      </c>
      <c r="L33" s="133" t="str">
        <f>'+Мулымья'!H32</f>
        <v/>
      </c>
      <c r="M33" s="133" t="str">
        <f>'+Шугур'!H32</f>
        <v/>
      </c>
      <c r="N33" s="133" t="str">
        <f>'+Леуши'!H32</f>
        <v/>
      </c>
      <c r="O33" s="174">
        <f t="shared" si="13"/>
        <v>530</v>
      </c>
      <c r="P33" s="133">
        <f t="shared" si="14"/>
        <v>530</v>
      </c>
      <c r="Q33" s="220" t="e">
        <f t="shared" si="9"/>
        <v>#DIV/0!</v>
      </c>
      <c r="R33" s="135"/>
      <c r="S33" s="135"/>
      <c r="T33" s="223">
        <f t="shared" si="8"/>
        <v>530</v>
      </c>
      <c r="U33" s="135"/>
      <c r="V33" s="135"/>
      <c r="W33" s="135"/>
      <c r="X33" s="135"/>
      <c r="Y33" s="135"/>
      <c r="Z33" s="135"/>
      <c r="AA33" s="160" t="e">
        <f t="shared" si="7"/>
        <v>#DIV/0!</v>
      </c>
    </row>
    <row r="34" spans="1:27" ht="24.95" customHeight="1" x14ac:dyDescent="0.2">
      <c r="A34" s="33">
        <v>31</v>
      </c>
      <c r="B34" s="132" t="s">
        <v>77</v>
      </c>
      <c r="C34" s="134" t="s">
        <v>2</v>
      </c>
      <c r="D34" s="133">
        <f>'+Мортка'!H33</f>
        <v>605.33333333333337</v>
      </c>
      <c r="E34" s="133" t="str">
        <f>'+Юмас,Ямки'!H33</f>
        <v/>
      </c>
      <c r="F34" s="133">
        <f>'+Конда'!H33</f>
        <v>574</v>
      </c>
      <c r="G34" s="133">
        <f>'+Междур'!H33</f>
        <v>582</v>
      </c>
      <c r="H34" s="133">
        <f>'+Болчары'!H33</f>
        <v>605</v>
      </c>
      <c r="I34" s="133">
        <f>'+Кума'!H33</f>
        <v>560.66666666666663</v>
      </c>
      <c r="J34" s="133">
        <f>'+Половинка'!H33</f>
        <v>627.5</v>
      </c>
      <c r="K34" s="133">
        <f>'+Луговой'!H33</f>
        <v>573.33333333333337</v>
      </c>
      <c r="L34" s="133">
        <f>'+Мулымья'!H33</f>
        <v>532</v>
      </c>
      <c r="M34" s="133">
        <f>'+Шугур'!H33</f>
        <v>600</v>
      </c>
      <c r="N34" s="133">
        <f>'+Леуши'!H33</f>
        <v>553.4</v>
      </c>
      <c r="O34" s="174">
        <f t="shared" si="13"/>
        <v>581.32333333333327</v>
      </c>
      <c r="P34" s="133">
        <f t="shared" si="14"/>
        <v>581.32333333333327</v>
      </c>
      <c r="Q34" s="220">
        <f>AVERAGE(F34,H34,K34,M34)</f>
        <v>588.08333333333337</v>
      </c>
      <c r="R34" s="135">
        <v>590.83333333333337</v>
      </c>
      <c r="S34" s="135">
        <f t="shared" si="3"/>
        <v>99.534555712270802</v>
      </c>
      <c r="T34" s="223">
        <f t="shared" ref="T34:T52" si="15">AVERAGE(G34,D34,I34,N34,L34,J34)</f>
        <v>576.81666666666672</v>
      </c>
      <c r="U34" s="135" t="b">
        <f t="shared" si="4"/>
        <v>1</v>
      </c>
      <c r="V34" s="135">
        <v>583.69166666666672</v>
      </c>
      <c r="W34" s="135">
        <f t="shared" si="5"/>
        <v>2.3683333333334531</v>
      </c>
      <c r="X34" s="135">
        <v>585.97500000000002</v>
      </c>
      <c r="Y34" s="135">
        <v>580.42857142857144</v>
      </c>
      <c r="Z34" s="135">
        <f t="shared" si="6"/>
        <v>99.377717614242357</v>
      </c>
      <c r="AA34" s="160" t="b">
        <f t="shared" si="7"/>
        <v>1</v>
      </c>
    </row>
    <row r="35" spans="1:27" ht="24.95" customHeight="1" x14ac:dyDescent="0.2">
      <c r="A35" s="33">
        <v>32</v>
      </c>
      <c r="B35" s="132" t="s">
        <v>101</v>
      </c>
      <c r="C35" s="134" t="s">
        <v>2</v>
      </c>
      <c r="D35" s="133">
        <f>'+Мортка'!H34</f>
        <v>418.02333333333331</v>
      </c>
      <c r="E35" s="133" t="str">
        <f>'+Юмас,Ямки'!H34</f>
        <v/>
      </c>
      <c r="F35" s="133">
        <f>'+Конда'!H34</f>
        <v>439.33333333333331</v>
      </c>
      <c r="G35" s="133">
        <f>'+Междур'!H34</f>
        <v>366.05333333333334</v>
      </c>
      <c r="H35" s="133">
        <f>'+Болчары'!H34</f>
        <v>421.56666666666666</v>
      </c>
      <c r="I35" s="133">
        <f>'+Кума'!H34</f>
        <v>365.76666666666665</v>
      </c>
      <c r="J35" s="133">
        <f>'+Половинка'!H34</f>
        <v>426.73333333333335</v>
      </c>
      <c r="K35" s="133">
        <f>'+Луговой'!H34</f>
        <v>418.33333333333331</v>
      </c>
      <c r="L35" s="133">
        <f>'+Мулымья'!H34</f>
        <v>321.16499999999996</v>
      </c>
      <c r="M35" s="133">
        <f>'+Шугур'!H34</f>
        <v>428</v>
      </c>
      <c r="N35" s="133">
        <f>'+Леуши'!H34</f>
        <v>480.5</v>
      </c>
      <c r="O35" s="174">
        <f t="shared" si="13"/>
        <v>408.54750000000001</v>
      </c>
      <c r="P35" s="133">
        <f t="shared" si="14"/>
        <v>408.54750000000001</v>
      </c>
      <c r="Q35" s="220">
        <f>AVERAGE(F35,H35,K35,M35)</f>
        <v>426.80833333333334</v>
      </c>
      <c r="R35" s="135">
        <v>422.15055555555551</v>
      </c>
      <c r="S35" s="135">
        <f t="shared" si="3"/>
        <v>101.10334517306228</v>
      </c>
      <c r="T35" s="223">
        <f t="shared" si="15"/>
        <v>396.37361111111113</v>
      </c>
      <c r="U35" s="135" t="b">
        <f t="shared" si="4"/>
        <v>1</v>
      </c>
      <c r="V35" s="135">
        <v>447.70454545454544</v>
      </c>
      <c r="W35" s="135">
        <f t="shared" si="5"/>
        <v>39.157045454545425</v>
      </c>
      <c r="X35" s="135">
        <v>414.95650000000006</v>
      </c>
      <c r="Y35" s="135">
        <v>413.10404761904766</v>
      </c>
      <c r="Z35" s="135">
        <f t="shared" si="6"/>
        <v>95.950067155148076</v>
      </c>
      <c r="AA35" s="160" t="b">
        <f t="shared" si="7"/>
        <v>1</v>
      </c>
    </row>
    <row r="36" spans="1:27" ht="24.95" customHeight="1" x14ac:dyDescent="0.2">
      <c r="A36" s="33">
        <v>33</v>
      </c>
      <c r="B36" s="132" t="s">
        <v>49</v>
      </c>
      <c r="C36" s="134" t="s">
        <v>2</v>
      </c>
      <c r="D36" s="133">
        <f>'+Мортка'!H35</f>
        <v>449.99</v>
      </c>
      <c r="E36" s="133" t="str">
        <f>'+Юмас,Ямки'!H35</f>
        <v/>
      </c>
      <c r="F36" s="133">
        <f>'+Конда'!H35</f>
        <v>516.66666666666663</v>
      </c>
      <c r="G36" s="133">
        <f>'+Междур'!H35</f>
        <v>410</v>
      </c>
      <c r="H36" s="133">
        <f>'+Болчары'!H35</f>
        <v>464.33333333333331</v>
      </c>
      <c r="I36" s="133">
        <f>'+Кума'!H35</f>
        <v>455</v>
      </c>
      <c r="J36" s="133">
        <f>'+Половинка'!H35</f>
        <v>433.86666666666662</v>
      </c>
      <c r="K36" s="133">
        <f>'+Луговой'!H35</f>
        <v>469.33333333333331</v>
      </c>
      <c r="L36" s="133">
        <f>'+Мулымья'!H35</f>
        <v>440</v>
      </c>
      <c r="M36" s="133">
        <f>'+Шугур'!H35</f>
        <v>429.33333333333331</v>
      </c>
      <c r="N36" s="133">
        <f>'+Леуши'!H35</f>
        <v>430</v>
      </c>
      <c r="O36" s="174">
        <f t="shared" si="13"/>
        <v>449.85233333333338</v>
      </c>
      <c r="P36" s="133">
        <f t="shared" si="14"/>
        <v>449.85233333333338</v>
      </c>
      <c r="Q36" s="220">
        <f t="shared" si="9"/>
        <v>469.91666666666663</v>
      </c>
      <c r="R36" s="135">
        <v>466.83333333333331</v>
      </c>
      <c r="S36" s="135">
        <f t="shared" si="3"/>
        <v>100.66047840057122</v>
      </c>
      <c r="T36" s="223">
        <f t="shared" si="15"/>
        <v>436.47611111111109</v>
      </c>
      <c r="U36" s="135" t="b">
        <f t="shared" si="4"/>
        <v>1</v>
      </c>
      <c r="V36" s="135">
        <v>449.94242424242424</v>
      </c>
      <c r="W36" s="135">
        <f t="shared" si="5"/>
        <v>9.009090909086126E-2</v>
      </c>
      <c r="X36" s="135">
        <v>435.76060606060605</v>
      </c>
      <c r="Y36" s="135">
        <v>427.00476190476184</v>
      </c>
      <c r="Z36" s="135">
        <f t="shared" si="6"/>
        <v>102.2180898320899</v>
      </c>
      <c r="AA36" s="160" t="b">
        <f t="shared" si="7"/>
        <v>1</v>
      </c>
    </row>
    <row r="37" spans="1:27" ht="24.95" customHeight="1" x14ac:dyDescent="0.2">
      <c r="A37" s="33">
        <v>34</v>
      </c>
      <c r="B37" s="132" t="s">
        <v>30</v>
      </c>
      <c r="C37" s="134" t="s">
        <v>2</v>
      </c>
      <c r="D37" s="133">
        <f>'+Мортка'!H36</f>
        <v>355</v>
      </c>
      <c r="E37" s="133" t="str">
        <f>'+Юмас,Ямки'!H36</f>
        <v/>
      </c>
      <c r="F37" s="133">
        <f>'+Конда'!H36</f>
        <v>405</v>
      </c>
      <c r="G37" s="133">
        <f>'+Междур'!H36</f>
        <v>390</v>
      </c>
      <c r="H37" s="133">
        <f>'+Болчары'!H36</f>
        <v>410</v>
      </c>
      <c r="I37" s="133">
        <f>'+Кума'!H36</f>
        <v>355</v>
      </c>
      <c r="J37" s="133" t="str">
        <f>'+Половинка'!H36</f>
        <v/>
      </c>
      <c r="K37" s="133">
        <f>'+Луговой'!H36</f>
        <v>395.66666666666669</v>
      </c>
      <c r="L37" s="133">
        <f>'+Мулымья'!H36</f>
        <v>372</v>
      </c>
      <c r="M37" s="133">
        <f>'+Шугур'!H36</f>
        <v>398.33333333333331</v>
      </c>
      <c r="N37" s="133" t="str">
        <f>'+Леуши'!H36</f>
        <v/>
      </c>
      <c r="O37" s="174">
        <f t="shared" si="13"/>
        <v>385.125</v>
      </c>
      <c r="P37" s="133">
        <f t="shared" si="14"/>
        <v>385.125</v>
      </c>
      <c r="Q37" s="220">
        <f t="shared" ref="Q37:Q47" si="16">AVERAGE(F37,H37,K37,M37)</f>
        <v>402.25</v>
      </c>
      <c r="R37" s="135">
        <v>419.16666666666669</v>
      </c>
      <c r="S37" s="135">
        <f t="shared" si="3"/>
        <v>95.964214711729625</v>
      </c>
      <c r="T37" s="223">
        <f t="shared" si="15"/>
        <v>368</v>
      </c>
      <c r="U37" s="135" t="b">
        <f t="shared" si="4"/>
        <v>1</v>
      </c>
      <c r="V37" s="135">
        <v>406.64199999999994</v>
      </c>
      <c r="W37" s="135">
        <f t="shared" si="5"/>
        <v>21.516999999999939</v>
      </c>
      <c r="X37" s="135">
        <v>383.95574074074074</v>
      </c>
      <c r="Y37" s="135">
        <v>364.387</v>
      </c>
      <c r="Z37" s="135">
        <f t="shared" si="6"/>
        <v>100.99152823783506</v>
      </c>
      <c r="AA37" s="160" t="b">
        <f t="shared" si="7"/>
        <v>1</v>
      </c>
    </row>
    <row r="38" spans="1:27" ht="24.95" customHeight="1" x14ac:dyDescent="0.2">
      <c r="A38" s="33">
        <v>35</v>
      </c>
      <c r="B38" s="132" t="s">
        <v>127</v>
      </c>
      <c r="C38" s="134" t="s">
        <v>2</v>
      </c>
      <c r="D38" s="133">
        <f>'+Мортка'!H37</f>
        <v>43</v>
      </c>
      <c r="E38" s="133" t="str">
        <f>'+Юмас,Ямки'!H37</f>
        <v/>
      </c>
      <c r="F38" s="133">
        <f>'+Конда'!H37</f>
        <v>49.333333333333336</v>
      </c>
      <c r="G38" s="133">
        <f>'+Междур'!H37</f>
        <v>47.9</v>
      </c>
      <c r="H38" s="133">
        <f>'+Болчары'!H37</f>
        <v>52.2</v>
      </c>
      <c r="I38" s="133">
        <f>'+Кума'!H37</f>
        <v>42.666666666666664</v>
      </c>
      <c r="J38" s="133" t="str">
        <f>'+Половинка'!H37</f>
        <v/>
      </c>
      <c r="K38" s="133">
        <f>'+Луговой'!H37</f>
        <v>50.5</v>
      </c>
      <c r="L38" s="133">
        <f>'+Мулымья'!H37</f>
        <v>50.5</v>
      </c>
      <c r="M38" s="133">
        <f>'+Шугур'!H37</f>
        <v>51.5</v>
      </c>
      <c r="N38" s="133">
        <f>'+Леуши'!H37</f>
        <v>30</v>
      </c>
      <c r="O38" s="174">
        <f t="shared" si="13"/>
        <v>46.400000000000006</v>
      </c>
      <c r="P38" s="133">
        <f t="shared" si="14"/>
        <v>46.400000000000006</v>
      </c>
      <c r="Q38" s="220">
        <f t="shared" si="16"/>
        <v>50.883333333333333</v>
      </c>
      <c r="R38" s="135">
        <v>48.61</v>
      </c>
      <c r="S38" s="135">
        <f t="shared" si="3"/>
        <v>104.67667832407599</v>
      </c>
      <c r="T38" s="223">
        <f t="shared" si="15"/>
        <v>42.813333333333333</v>
      </c>
      <c r="U38" s="135" t="b">
        <f t="shared" si="4"/>
        <v>1</v>
      </c>
      <c r="V38" s="135">
        <v>51.535757575757572</v>
      </c>
      <c r="W38" s="135">
        <f t="shared" si="5"/>
        <v>5.135757575757566</v>
      </c>
      <c r="X38" s="135">
        <v>44.056296296296289</v>
      </c>
      <c r="Y38" s="135">
        <v>41.98</v>
      </c>
      <c r="Z38" s="135">
        <f t="shared" si="6"/>
        <v>101.98507225663013</v>
      </c>
      <c r="AA38" s="160" t="b">
        <f t="shared" si="7"/>
        <v>1</v>
      </c>
    </row>
    <row r="39" spans="1:27" ht="24.95" customHeight="1" x14ac:dyDescent="0.2">
      <c r="A39" s="33">
        <v>36</v>
      </c>
      <c r="B39" s="132" t="s">
        <v>28</v>
      </c>
      <c r="C39" s="134" t="s">
        <v>2</v>
      </c>
      <c r="D39" s="133">
        <f>'+Мортка'!H38</f>
        <v>49.25</v>
      </c>
      <c r="E39" s="133" t="str">
        <f>'+Юмас,Ямки'!H38</f>
        <v/>
      </c>
      <c r="F39" s="133">
        <f>'+Конда'!H38</f>
        <v>55.75</v>
      </c>
      <c r="G39" s="133">
        <f>'+Междур'!H38</f>
        <v>52.800000000000004</v>
      </c>
      <c r="H39" s="133">
        <f>'+Болчары'!H38</f>
        <v>61.739999999999995</v>
      </c>
      <c r="I39" s="133">
        <f>'+Кума'!H38</f>
        <v>49.666666666666664</v>
      </c>
      <c r="J39" s="133">
        <f>'+Половинка'!H38</f>
        <v>56</v>
      </c>
      <c r="K39" s="133">
        <f>'+Луговой'!H38</f>
        <v>55</v>
      </c>
      <c r="L39" s="133">
        <f>'+Мулымья'!H38</f>
        <v>56.29</v>
      </c>
      <c r="M39" s="133">
        <f>'+Шугур'!H38</f>
        <v>55</v>
      </c>
      <c r="N39" s="133">
        <f>'+Леуши'!H38</f>
        <v>43.6</v>
      </c>
      <c r="O39" s="174">
        <f t="shared" si="13"/>
        <v>53.509666666666668</v>
      </c>
      <c r="P39" s="133">
        <f t="shared" si="14"/>
        <v>53.509666666666668</v>
      </c>
      <c r="Q39" s="220">
        <f t="shared" si="16"/>
        <v>56.872500000000002</v>
      </c>
      <c r="R39" s="135">
        <v>54.244999999999997</v>
      </c>
      <c r="S39" s="135">
        <f t="shared" si="3"/>
        <v>104.84376440224908</v>
      </c>
      <c r="T39" s="223">
        <f t="shared" si="15"/>
        <v>51.267777777777781</v>
      </c>
      <c r="U39" s="135" t="b">
        <f t="shared" si="4"/>
        <v>1</v>
      </c>
      <c r="V39" s="135">
        <v>57.063484848484855</v>
      </c>
      <c r="W39" s="135">
        <f t="shared" si="5"/>
        <v>3.5538181818181869</v>
      </c>
      <c r="X39" s="135">
        <v>52.158166666666673</v>
      </c>
      <c r="Y39" s="135">
        <v>50.577777777777776</v>
      </c>
      <c r="Z39" s="135">
        <f t="shared" si="6"/>
        <v>101.36423550087873</v>
      </c>
      <c r="AA39" s="160" t="b">
        <f t="shared" si="7"/>
        <v>1</v>
      </c>
    </row>
    <row r="40" spans="1:27" ht="24.95" customHeight="1" x14ac:dyDescent="0.2">
      <c r="A40" s="33">
        <v>37</v>
      </c>
      <c r="B40" s="132" t="s">
        <v>21</v>
      </c>
      <c r="C40" s="134" t="s">
        <v>2</v>
      </c>
      <c r="D40" s="133">
        <f>'+Мортка'!H39</f>
        <v>80.416666666666671</v>
      </c>
      <c r="E40" s="133" t="str">
        <f>'+Юмас,Ямки'!H39</f>
        <v/>
      </c>
      <c r="F40" s="133">
        <f>'+Конда'!H39</f>
        <v>81.166666666666671</v>
      </c>
      <c r="G40" s="133">
        <f>'+Междур'!H39</f>
        <v>78.666666666666671</v>
      </c>
      <c r="H40" s="133">
        <f>'+Болчары'!H39</f>
        <v>75</v>
      </c>
      <c r="I40" s="133"/>
      <c r="J40" s="133" t="str">
        <f>'+Половинка'!H39</f>
        <v/>
      </c>
      <c r="K40" s="133">
        <f>'+Луговой'!H39</f>
        <v>80.326666666666668</v>
      </c>
      <c r="L40" s="133">
        <f>'+Мулымья'!H39</f>
        <v>72</v>
      </c>
      <c r="M40" s="133">
        <f>'+Шугур'!H39</f>
        <v>93.666666666666671</v>
      </c>
      <c r="N40" s="133">
        <f>'+Леуши'!H39</f>
        <v>89</v>
      </c>
      <c r="O40" s="174">
        <f t="shared" si="13"/>
        <v>81.280416666666667</v>
      </c>
      <c r="P40" s="133">
        <f t="shared" si="14"/>
        <v>81.280416666666667</v>
      </c>
      <c r="Q40" s="220">
        <f t="shared" si="16"/>
        <v>82.54</v>
      </c>
      <c r="R40" s="135">
        <v>82.8125</v>
      </c>
      <c r="S40" s="135">
        <f t="shared" si="3"/>
        <v>99.67094339622642</v>
      </c>
      <c r="T40" s="223">
        <f>AVERAGE(G40,D40,I40,N40,L40,J40)</f>
        <v>80.020833333333343</v>
      </c>
      <c r="U40" s="135" t="b">
        <f t="shared" si="4"/>
        <v>1</v>
      </c>
      <c r="V40" s="135">
        <v>94.151818181818186</v>
      </c>
      <c r="W40" s="135">
        <f t="shared" si="5"/>
        <v>12.871401515151518</v>
      </c>
      <c r="X40" s="135">
        <v>93.943666666666658</v>
      </c>
      <c r="Y40" s="135">
        <v>92.6111111111111</v>
      </c>
      <c r="Z40" s="135">
        <f t="shared" si="6"/>
        <v>86.40521895620877</v>
      </c>
      <c r="AA40" s="160" t="b">
        <f t="shared" si="7"/>
        <v>1</v>
      </c>
    </row>
    <row r="41" spans="1:27" s="8" customFormat="1" ht="24.95" customHeight="1" x14ac:dyDescent="0.2">
      <c r="A41" s="33">
        <v>38</v>
      </c>
      <c r="B41" s="132" t="s">
        <v>137</v>
      </c>
      <c r="C41" s="134" t="s">
        <v>2</v>
      </c>
      <c r="D41" s="133">
        <f>'+Мортка'!H40</f>
        <v>65</v>
      </c>
      <c r="E41" s="133" t="str">
        <f>'+Юмас,Ямки'!H40</f>
        <v/>
      </c>
      <c r="F41" s="133" t="str">
        <f>'+Конда'!H40</f>
        <v/>
      </c>
      <c r="G41" s="133">
        <f>'+Междур'!H40</f>
        <v>83.5</v>
      </c>
      <c r="H41" s="133" t="str">
        <f>'+Болчары'!H40</f>
        <v/>
      </c>
      <c r="I41" s="135">
        <f>'+Кума'!H40</f>
        <v>64</v>
      </c>
      <c r="J41" s="133">
        <f>'+Половинка'!H40</f>
        <v>85</v>
      </c>
      <c r="K41" s="133">
        <f>'+Луговой'!H40</f>
        <v>72</v>
      </c>
      <c r="L41" s="133">
        <f>'+Мулымья'!H40</f>
        <v>84.26</v>
      </c>
      <c r="M41" s="133">
        <f>'+Шугур'!H40</f>
        <v>80</v>
      </c>
      <c r="N41" s="133">
        <f>'+Леуши'!H40</f>
        <v>62</v>
      </c>
      <c r="O41" s="174">
        <f t="shared" si="13"/>
        <v>74.47</v>
      </c>
      <c r="P41" s="133">
        <f t="shared" si="14"/>
        <v>74.47</v>
      </c>
      <c r="Q41" s="220">
        <f t="shared" si="16"/>
        <v>76</v>
      </c>
      <c r="R41" s="135">
        <v>75</v>
      </c>
      <c r="S41" s="135">
        <f t="shared" si="3"/>
        <v>101.33333333333334</v>
      </c>
      <c r="T41" s="223">
        <f t="shared" si="15"/>
        <v>73.959999999999994</v>
      </c>
      <c r="U41" s="135" t="b">
        <f t="shared" si="4"/>
        <v>1</v>
      </c>
      <c r="V41" s="135">
        <v>82.874285714285719</v>
      </c>
      <c r="W41" s="135">
        <f t="shared" si="5"/>
        <v>8.4042857142857201</v>
      </c>
      <c r="X41" s="135">
        <v>73</v>
      </c>
      <c r="Y41" s="135">
        <v>72.875</v>
      </c>
      <c r="Z41" s="135">
        <f t="shared" si="6"/>
        <v>101.48885077186962</v>
      </c>
      <c r="AA41" s="160" t="b">
        <f t="shared" si="7"/>
        <v>1</v>
      </c>
    </row>
    <row r="42" spans="1:27" s="8" customFormat="1" ht="24.95" customHeight="1" x14ac:dyDescent="0.2">
      <c r="A42" s="33">
        <v>39</v>
      </c>
      <c r="B42" s="132" t="s">
        <v>22</v>
      </c>
      <c r="C42" s="134" t="s">
        <v>2</v>
      </c>
      <c r="D42" s="133">
        <f>'+Мортка'!H41</f>
        <v>56</v>
      </c>
      <c r="E42" s="133" t="str">
        <f>'+Юмас,Ямки'!H41</f>
        <v/>
      </c>
      <c r="F42" s="133">
        <f>'+Конда'!H41</f>
        <v>61</v>
      </c>
      <c r="G42" s="133">
        <f>'+Междур'!H41</f>
        <v>57.5</v>
      </c>
      <c r="H42" s="133">
        <f>'+Болчары'!H41</f>
        <v>54.82</v>
      </c>
      <c r="I42" s="133">
        <f>'+Кума'!H41</f>
        <v>57.5</v>
      </c>
      <c r="J42" s="135">
        <f>'+Половинка'!H41</f>
        <v>58.5</v>
      </c>
      <c r="K42" s="133">
        <f>'+Луговой'!H41</f>
        <v>61.333333333333336</v>
      </c>
      <c r="L42" s="133">
        <f>'+Мулымья'!H41</f>
        <v>59.5</v>
      </c>
      <c r="M42" s="133">
        <f>'+Шугур'!H41</f>
        <v>62</v>
      </c>
      <c r="N42" s="133">
        <f>'+Леуши'!H41</f>
        <v>51.9</v>
      </c>
      <c r="O42" s="174">
        <f t="shared" si="13"/>
        <v>58.005333333333326</v>
      </c>
      <c r="P42" s="133">
        <f t="shared" si="14"/>
        <v>58.005333333333326</v>
      </c>
      <c r="Q42" s="220">
        <f t="shared" si="16"/>
        <v>59.788333333333334</v>
      </c>
      <c r="R42" s="135">
        <v>58.549166666666665</v>
      </c>
      <c r="S42" s="135">
        <f t="shared" si="3"/>
        <v>102.1164548314095</v>
      </c>
      <c r="T42" s="223">
        <f t="shared" si="15"/>
        <v>56.816666666666663</v>
      </c>
      <c r="U42" s="135" t="b">
        <f t="shared" si="4"/>
        <v>1</v>
      </c>
      <c r="V42" s="135">
        <v>59.184242424242434</v>
      </c>
      <c r="W42" s="135">
        <f t="shared" si="5"/>
        <v>1.1789090909091087</v>
      </c>
      <c r="X42" s="135">
        <v>55.679666666666662</v>
      </c>
      <c r="Y42" s="135">
        <v>55.344444444444441</v>
      </c>
      <c r="Z42" s="135">
        <f t="shared" si="6"/>
        <v>102.66010841196547</v>
      </c>
      <c r="AA42" s="160" t="b">
        <f t="shared" si="7"/>
        <v>1</v>
      </c>
    </row>
    <row r="43" spans="1:27" s="48" customFormat="1" ht="24.95" customHeight="1" x14ac:dyDescent="0.25">
      <c r="A43" s="33">
        <v>40</v>
      </c>
      <c r="B43" s="132" t="s">
        <v>23</v>
      </c>
      <c r="C43" s="134" t="s">
        <v>2</v>
      </c>
      <c r="D43" s="133">
        <f>'+Мортка'!H42</f>
        <v>43.666666666666664</v>
      </c>
      <c r="E43" s="133" t="str">
        <f>'+Юмас,Ямки'!H42</f>
        <v/>
      </c>
      <c r="F43" s="133">
        <f>'+Конда'!H42</f>
        <v>47.333333333333336</v>
      </c>
      <c r="G43" s="133">
        <f>'+Междур'!H42</f>
        <v>42.800000000000004</v>
      </c>
      <c r="H43" s="133">
        <f>'+Болчары'!H42</f>
        <v>43.44</v>
      </c>
      <c r="I43" s="133">
        <f>'+Кума'!H42</f>
        <v>37</v>
      </c>
      <c r="J43" s="133">
        <f>'+Половинка'!H42</f>
        <v>45.5</v>
      </c>
      <c r="K43" s="133">
        <f>'+Луговой'!H42</f>
        <v>43.5</v>
      </c>
      <c r="L43" s="133">
        <f>'+Мулымья'!H42</f>
        <v>49.333333333333336</v>
      </c>
      <c r="M43" s="133">
        <f>'+Шугур'!H42</f>
        <v>47</v>
      </c>
      <c r="N43" s="133">
        <f>'+Леуши'!H42</f>
        <v>45</v>
      </c>
      <c r="O43" s="174">
        <f t="shared" si="13"/>
        <v>44.457333333333331</v>
      </c>
      <c r="P43" s="133">
        <f t="shared" si="14"/>
        <v>44.457333333333331</v>
      </c>
      <c r="Q43" s="220">
        <f t="shared" si="16"/>
        <v>45.318333333333335</v>
      </c>
      <c r="R43" s="135">
        <v>45.11</v>
      </c>
      <c r="S43" s="135">
        <f t="shared" si="3"/>
        <v>100.46183403532108</v>
      </c>
      <c r="T43" s="223">
        <f t="shared" si="15"/>
        <v>43.883333333333333</v>
      </c>
      <c r="U43" s="135" t="b">
        <f t="shared" si="4"/>
        <v>1</v>
      </c>
      <c r="V43" s="135">
        <v>45.757272727272728</v>
      </c>
      <c r="W43" s="135">
        <f t="shared" si="5"/>
        <v>1.2999393939393968</v>
      </c>
      <c r="X43" s="135">
        <v>43.846166666666662</v>
      </c>
      <c r="Y43" s="135">
        <v>43.727777777777781</v>
      </c>
      <c r="Z43" s="135">
        <f t="shared" si="6"/>
        <v>100.35573624698257</v>
      </c>
      <c r="AA43" s="160" t="b">
        <f t="shared" si="7"/>
        <v>1</v>
      </c>
    </row>
    <row r="44" spans="1:27" s="8" customFormat="1" ht="24.95" customHeight="1" x14ac:dyDescent="0.2">
      <c r="A44" s="33">
        <v>41</v>
      </c>
      <c r="B44" s="132" t="s">
        <v>27</v>
      </c>
      <c r="C44" s="134" t="s">
        <v>2</v>
      </c>
      <c r="D44" s="133">
        <f>'+Мортка'!H43</f>
        <v>39.666666666666664</v>
      </c>
      <c r="E44" s="133" t="str">
        <f>'+Юмас,Ямки'!H43</f>
        <v/>
      </c>
      <c r="F44" s="133">
        <f>'+Конда'!H43</f>
        <v>42.333333333333336</v>
      </c>
      <c r="G44" s="133">
        <f>'+Междур'!H43</f>
        <v>44.4</v>
      </c>
      <c r="H44" s="133">
        <f>'+Болчары'!H43</f>
        <v>38.370000000000005</v>
      </c>
      <c r="I44" s="133">
        <f>'+Кума'!H43</f>
        <v>38.333333333333336</v>
      </c>
      <c r="J44" s="135">
        <f>'+Половинка'!H43</f>
        <v>46</v>
      </c>
      <c r="K44" s="133">
        <f>'+Луговой'!H43</f>
        <v>40.333333333333336</v>
      </c>
      <c r="L44" s="133">
        <f>'+Мулымья'!H43</f>
        <v>41</v>
      </c>
      <c r="M44" s="133">
        <f>'+Шугур'!H43</f>
        <v>45.5</v>
      </c>
      <c r="N44" s="133">
        <f>'+Леуши'!H43</f>
        <v>41.5</v>
      </c>
      <c r="O44" s="174">
        <f t="shared" si="13"/>
        <v>41.74366666666667</v>
      </c>
      <c r="P44" s="133">
        <f t="shared" si="14"/>
        <v>41.74366666666667</v>
      </c>
      <c r="Q44" s="220">
        <f t="shared" si="16"/>
        <v>41.634166666666673</v>
      </c>
      <c r="R44" s="135">
        <v>41.407500000000006</v>
      </c>
      <c r="S44" s="135">
        <f t="shared" si="3"/>
        <v>100.54740485821812</v>
      </c>
      <c r="T44" s="223">
        <f t="shared" si="15"/>
        <v>41.81666666666667</v>
      </c>
      <c r="U44" s="135" t="b">
        <f t="shared" si="4"/>
        <v>0</v>
      </c>
      <c r="V44" s="135">
        <v>48.401060606060604</v>
      </c>
      <c r="W44" s="135">
        <f t="shared" si="5"/>
        <v>6.6573939393939341</v>
      </c>
      <c r="X44" s="135">
        <v>44.38666666666667</v>
      </c>
      <c r="Y44" s="135">
        <v>43.944444444444436</v>
      </c>
      <c r="Z44" s="135">
        <f t="shared" si="6"/>
        <v>95.158027812895099</v>
      </c>
      <c r="AA44" s="160" t="b">
        <f t="shared" si="7"/>
        <v>0</v>
      </c>
    </row>
    <row r="45" spans="1:27" s="8" customFormat="1" ht="24.95" customHeight="1" x14ac:dyDescent="0.2">
      <c r="A45" s="33">
        <v>42</v>
      </c>
      <c r="B45" s="132" t="s">
        <v>26</v>
      </c>
      <c r="C45" s="134" t="s">
        <v>2</v>
      </c>
      <c r="D45" s="133">
        <f>'+Мортка'!H44</f>
        <v>57.85</v>
      </c>
      <c r="E45" s="133" t="str">
        <f>'+Юмас,Ямки'!H44</f>
        <v/>
      </c>
      <c r="F45" s="133">
        <f>'+Конда'!H44</f>
        <v>70</v>
      </c>
      <c r="G45" s="133">
        <f>'+Междур'!H44</f>
        <v>62.733333333333327</v>
      </c>
      <c r="H45" s="133">
        <f>'+Болчары'!H44</f>
        <v>49.905000000000001</v>
      </c>
      <c r="I45" s="133">
        <f>'+Кума'!H44</f>
        <v>51</v>
      </c>
      <c r="J45" s="133">
        <f>'+Половинка'!H44</f>
        <v>65</v>
      </c>
      <c r="K45" s="133">
        <f>'+Луговой'!H44</f>
        <v>58.70333333333334</v>
      </c>
      <c r="L45" s="133">
        <f>'+Мулымья'!H44</f>
        <v>65.25</v>
      </c>
      <c r="M45" s="133">
        <f>'+Шугур'!H44</f>
        <v>79.666666666666671</v>
      </c>
      <c r="N45" s="133">
        <f>'+Леуши'!H44</f>
        <v>57</v>
      </c>
      <c r="O45" s="174">
        <f t="shared" si="13"/>
        <v>61.710833333333333</v>
      </c>
      <c r="P45" s="133">
        <f t="shared" si="14"/>
        <v>61.710833333333333</v>
      </c>
      <c r="Q45" s="220">
        <f t="shared" si="16"/>
        <v>64.568750000000009</v>
      </c>
      <c r="R45" s="135">
        <v>64.384583333333325</v>
      </c>
      <c r="S45" s="135">
        <f t="shared" si="3"/>
        <v>100.28604156015612</v>
      </c>
      <c r="T45" s="223">
        <f t="shared" si="15"/>
        <v>59.80555555555555</v>
      </c>
      <c r="U45" s="135" t="b">
        <f t="shared" si="4"/>
        <v>1</v>
      </c>
      <c r="V45" s="135">
        <v>71.512424242424245</v>
      </c>
      <c r="W45" s="135">
        <f t="shared" si="5"/>
        <v>9.8015909090909119</v>
      </c>
      <c r="X45" s="135">
        <v>60.594814814814804</v>
      </c>
      <c r="Y45" s="135">
        <v>58.953333333333333</v>
      </c>
      <c r="Z45" s="135">
        <f t="shared" si="6"/>
        <v>101.44558784726148</v>
      </c>
      <c r="AA45" s="160" t="b">
        <f t="shared" si="7"/>
        <v>1</v>
      </c>
    </row>
    <row r="46" spans="1:27" s="8" customFormat="1" ht="24.95" customHeight="1" x14ac:dyDescent="0.2">
      <c r="A46" s="33">
        <v>43</v>
      </c>
      <c r="B46" s="132" t="s">
        <v>24</v>
      </c>
      <c r="C46" s="134" t="s">
        <v>2</v>
      </c>
      <c r="D46" s="133">
        <f>'+Мортка'!H45</f>
        <v>127</v>
      </c>
      <c r="E46" s="133" t="str">
        <f>'+Юмас,Ямки'!H45</f>
        <v/>
      </c>
      <c r="F46" s="133">
        <f>'+Конда'!H45</f>
        <v>147.59</v>
      </c>
      <c r="G46" s="133">
        <f>'+Междур'!H45</f>
        <v>130.19999999999999</v>
      </c>
      <c r="H46" s="133">
        <f>'+Болчары'!H45</f>
        <v>126.95666666666666</v>
      </c>
      <c r="I46" s="133">
        <f>'+Кума'!H45</f>
        <v>124.33333333333333</v>
      </c>
      <c r="J46" s="133">
        <f>'+Половинка'!H45</f>
        <v>144.4</v>
      </c>
      <c r="K46" s="133">
        <f>'+Луговой'!H45</f>
        <v>139</v>
      </c>
      <c r="L46" s="133">
        <f>'+Мулымья'!H45</f>
        <v>148.25</v>
      </c>
      <c r="M46" s="133">
        <f>'+Шугур'!H45</f>
        <v>131.66666666666666</v>
      </c>
      <c r="N46" s="133">
        <f>'+Леуши'!H45</f>
        <v>131.5</v>
      </c>
      <c r="O46" s="174">
        <f t="shared" si="13"/>
        <v>135.08966666666669</v>
      </c>
      <c r="P46" s="133">
        <f t="shared" si="14"/>
        <v>135.08966666666669</v>
      </c>
      <c r="Q46" s="220">
        <f t="shared" si="16"/>
        <v>136.30333333333334</v>
      </c>
      <c r="R46" s="135">
        <v>131.94666666666666</v>
      </c>
      <c r="S46" s="135">
        <f t="shared" si="3"/>
        <v>103.30183912691997</v>
      </c>
      <c r="T46" s="223">
        <f t="shared" si="15"/>
        <v>134.28055555555554</v>
      </c>
      <c r="U46" s="135" t="b">
        <f t="shared" si="4"/>
        <v>1</v>
      </c>
      <c r="V46" s="135">
        <v>134.61636363636364</v>
      </c>
      <c r="W46" s="135">
        <f t="shared" si="5"/>
        <v>-0.47330303030304322</v>
      </c>
      <c r="X46" s="135">
        <v>128.31416666666667</v>
      </c>
      <c r="Y46" s="135">
        <v>128.16666666666669</v>
      </c>
      <c r="Z46" s="135">
        <f t="shared" si="6"/>
        <v>104.77026441265711</v>
      </c>
      <c r="AA46" s="160" t="b">
        <f t="shared" si="7"/>
        <v>1</v>
      </c>
    </row>
    <row r="47" spans="1:27" s="8" customFormat="1" ht="24.95" customHeight="1" x14ac:dyDescent="0.2">
      <c r="A47" s="33">
        <v>44</v>
      </c>
      <c r="B47" s="132" t="s">
        <v>29</v>
      </c>
      <c r="C47" s="134" t="s">
        <v>2</v>
      </c>
      <c r="D47" s="133">
        <f>'+Мортка'!H46</f>
        <v>180</v>
      </c>
      <c r="E47" s="133" t="str">
        <f>'+Юмас,Ямки'!H46</f>
        <v/>
      </c>
      <c r="F47" s="133">
        <f>'+Конда'!H46</f>
        <v>250</v>
      </c>
      <c r="G47" s="133">
        <f>'+Междур'!H46</f>
        <v>187</v>
      </c>
      <c r="H47" s="135">
        <f>'+Болчары'!H46</f>
        <v>252</v>
      </c>
      <c r="I47" s="135">
        <f>'+Кума'!H46</f>
        <v>238</v>
      </c>
      <c r="J47" s="135">
        <f>'+Половинка'!H46</f>
        <v>248</v>
      </c>
      <c r="K47" s="135" t="str">
        <f>'+Луговой'!H46</f>
        <v/>
      </c>
      <c r="L47" s="135" t="str">
        <f>'+Мулымья'!H46</f>
        <v/>
      </c>
      <c r="M47" s="133">
        <f>'+Шугур'!H46</f>
        <v>250</v>
      </c>
      <c r="N47" s="133">
        <f>'+Леуши'!H46</f>
        <v>180</v>
      </c>
      <c r="O47" s="174">
        <f t="shared" si="13"/>
        <v>223.125</v>
      </c>
      <c r="P47" s="133">
        <f t="shared" si="14"/>
        <v>223.125</v>
      </c>
      <c r="Q47" s="220">
        <f t="shared" si="16"/>
        <v>250.66666666666666</v>
      </c>
      <c r="R47" s="135">
        <v>245.98000000000002</v>
      </c>
      <c r="S47" s="135">
        <f t="shared" si="3"/>
        <v>101.90530395425101</v>
      </c>
      <c r="T47" s="223">
        <f t="shared" si="15"/>
        <v>206.6</v>
      </c>
      <c r="U47" s="135" t="b">
        <f t="shared" si="4"/>
        <v>1</v>
      </c>
      <c r="V47" s="135">
        <v>240.61625000000001</v>
      </c>
      <c r="W47" s="135">
        <f t="shared" si="5"/>
        <v>17.491250000000008</v>
      </c>
      <c r="X47" s="135">
        <v>225.84583333333333</v>
      </c>
      <c r="Y47" s="135">
        <v>204.04666666666665</v>
      </c>
      <c r="Z47" s="135">
        <f t="shared" si="6"/>
        <v>101.25134773091122</v>
      </c>
      <c r="AA47" s="160" t="b">
        <f t="shared" si="7"/>
        <v>1</v>
      </c>
    </row>
    <row r="48" spans="1:27" s="8" customFormat="1" ht="24.95" customHeight="1" x14ac:dyDescent="0.2">
      <c r="A48" s="33">
        <v>45</v>
      </c>
      <c r="B48" s="132" t="s">
        <v>25</v>
      </c>
      <c r="C48" s="134" t="s">
        <v>2</v>
      </c>
      <c r="D48" s="133">
        <f>'+Мортка'!H47</f>
        <v>32.833333333333336</v>
      </c>
      <c r="E48" s="133" t="str">
        <f>'+Юмас,Ямки'!H47</f>
        <v/>
      </c>
      <c r="F48" s="133">
        <f>'+Конда'!H47</f>
        <v>40.333333333333336</v>
      </c>
      <c r="G48" s="133">
        <f>'+Междур'!H47</f>
        <v>43</v>
      </c>
      <c r="H48" s="133">
        <f>'+Болчары'!H47</f>
        <v>36.580000000000005</v>
      </c>
      <c r="I48" s="133">
        <f>'+Кума'!H47</f>
        <v>32.666666666666664</v>
      </c>
      <c r="J48" s="133">
        <f>'+Половинка'!H47</f>
        <v>40</v>
      </c>
      <c r="K48" s="133">
        <f>'+Луговой'!H47</f>
        <v>38.833333333333336</v>
      </c>
      <c r="L48" s="133">
        <f>'+Мулымья'!H47</f>
        <v>48</v>
      </c>
      <c r="M48" s="133">
        <f>'+Шугур'!H47</f>
        <v>48</v>
      </c>
      <c r="N48" s="133">
        <f>'+Леуши'!H47</f>
        <v>34.75</v>
      </c>
      <c r="O48" s="174">
        <f t="shared" si="13"/>
        <v>39.49966666666667</v>
      </c>
      <c r="P48" s="133">
        <f t="shared" si="14"/>
        <v>39.49966666666667</v>
      </c>
      <c r="Q48" s="220">
        <f t="shared" si="9"/>
        <v>40.936666666666667</v>
      </c>
      <c r="R48" s="135">
        <v>40.78</v>
      </c>
      <c r="S48" s="135">
        <f t="shared" si="3"/>
        <v>100.3841752493052</v>
      </c>
      <c r="T48" s="223">
        <f t="shared" si="15"/>
        <v>38.541666666666664</v>
      </c>
      <c r="U48" s="135" t="b">
        <f t="shared" si="4"/>
        <v>1</v>
      </c>
      <c r="V48" s="135">
        <v>48.256969696969691</v>
      </c>
      <c r="W48" s="135">
        <f t="shared" si="5"/>
        <v>8.7573030303030208</v>
      </c>
      <c r="X48" s="135">
        <v>40.444074074074074</v>
      </c>
      <c r="Y48" s="135">
        <v>39.458333333333336</v>
      </c>
      <c r="Z48" s="135">
        <f t="shared" si="6"/>
        <v>97.676874340021101</v>
      </c>
      <c r="AA48" s="160" t="b">
        <f t="shared" si="7"/>
        <v>1</v>
      </c>
    </row>
    <row r="49" spans="1:27" s="8" customFormat="1" ht="24.95" customHeight="1" x14ac:dyDescent="0.2">
      <c r="A49" s="33">
        <v>46</v>
      </c>
      <c r="B49" s="132" t="s">
        <v>73</v>
      </c>
      <c r="C49" s="134" t="s">
        <v>2</v>
      </c>
      <c r="D49" s="135">
        <f>'+Мортка'!H48</f>
        <v>230</v>
      </c>
      <c r="E49" s="135" t="str">
        <f>'+Юмас,Ямки'!H48</f>
        <v/>
      </c>
      <c r="F49" s="135">
        <f>'+Конда'!H48</f>
        <v>240</v>
      </c>
      <c r="G49" s="135">
        <f>'+Междур'!H48</f>
        <v>241.5</v>
      </c>
      <c r="H49" s="135">
        <f>'+Болчары'!H48</f>
        <v>243.30500000000001</v>
      </c>
      <c r="I49" s="135">
        <f>'+Кума'!H48</f>
        <v>244.16666666666666</v>
      </c>
      <c r="J49" s="135">
        <f>'+Половинка'!H48</f>
        <v>231.29999999999998</v>
      </c>
      <c r="K49" s="133">
        <f>'+Луговой'!H48</f>
        <v>258.40000000000003</v>
      </c>
      <c r="L49" s="133">
        <f>'+Мулымья'!H48</f>
        <v>247</v>
      </c>
      <c r="M49" s="133">
        <f>'+Шугур'!H48</f>
        <v>247.66666666666666</v>
      </c>
      <c r="N49" s="135">
        <f>'+Леуши'!H48</f>
        <v>234</v>
      </c>
      <c r="O49" s="174">
        <f t="shared" si="13"/>
        <v>241.73383333333337</v>
      </c>
      <c r="P49" s="133">
        <f t="shared" si="14"/>
        <v>241.73383333333337</v>
      </c>
      <c r="Q49" s="220">
        <f>AVERAGE(F49,H49,K49,M49)</f>
        <v>247.34291666666667</v>
      </c>
      <c r="R49" s="135">
        <v>242.50125</v>
      </c>
      <c r="S49" s="135">
        <f t="shared" si="3"/>
        <v>101.99655328237141</v>
      </c>
      <c r="T49" s="223">
        <f t="shared" si="15"/>
        <v>237.99444444444441</v>
      </c>
      <c r="U49" s="135" t="b">
        <f t="shared" si="4"/>
        <v>1</v>
      </c>
      <c r="V49" s="135">
        <v>249.73090909090905</v>
      </c>
      <c r="W49" s="135">
        <f t="shared" si="5"/>
        <v>7.9970757575756863</v>
      </c>
      <c r="X49" s="135">
        <v>236.23878787878786</v>
      </c>
      <c r="Y49" s="135">
        <v>234.92285714285714</v>
      </c>
      <c r="Z49" s="135">
        <f t="shared" si="6"/>
        <v>101.30748763187374</v>
      </c>
      <c r="AA49" s="160" t="b">
        <f t="shared" si="7"/>
        <v>1</v>
      </c>
    </row>
    <row r="50" spans="1:27" ht="24.95" customHeight="1" x14ac:dyDescent="0.2">
      <c r="A50" s="33">
        <v>47</v>
      </c>
      <c r="B50" s="132" t="s">
        <v>37</v>
      </c>
      <c r="C50" s="134" t="s">
        <v>2</v>
      </c>
      <c r="D50" s="133">
        <f>'+Мортка'!H49</f>
        <v>353</v>
      </c>
      <c r="E50" s="133" t="str">
        <f>'+Юмас,Ямки'!H49</f>
        <v/>
      </c>
      <c r="F50" s="133">
        <f>'+Конда'!H49</f>
        <v>425</v>
      </c>
      <c r="G50" s="135">
        <f>'+Междур'!H49</f>
        <v>490</v>
      </c>
      <c r="H50" s="135">
        <f>'+Болчары'!H49</f>
        <v>420</v>
      </c>
      <c r="I50" s="133">
        <f>'+Кума'!H49</f>
        <v>419</v>
      </c>
      <c r="J50" s="133">
        <f>'+Половинка'!H49</f>
        <v>390</v>
      </c>
      <c r="K50" s="133">
        <f>'+Луговой'!H49</f>
        <v>420</v>
      </c>
      <c r="L50" s="133">
        <f>'+Мулымья'!G49</f>
        <v>363</v>
      </c>
      <c r="M50" s="133">
        <f>'+Шугур'!H49</f>
        <v>400</v>
      </c>
      <c r="N50" s="133" t="str">
        <f>'+Леуши'!H49</f>
        <v/>
      </c>
      <c r="O50" s="174">
        <f t="shared" si="13"/>
        <v>408.88888888888891</v>
      </c>
      <c r="P50" s="133">
        <f t="shared" si="14"/>
        <v>408.88888888888891</v>
      </c>
      <c r="Q50" s="220">
        <f>AVERAGE(F50,H50,K50,M50)</f>
        <v>416.25</v>
      </c>
      <c r="R50" s="135">
        <v>407.29166666666669</v>
      </c>
      <c r="S50" s="135">
        <f t="shared" si="3"/>
        <v>102.19948849104858</v>
      </c>
      <c r="T50" s="223">
        <f t="shared" si="15"/>
        <v>403</v>
      </c>
      <c r="U50" s="135" t="b">
        <f t="shared" si="4"/>
        <v>1</v>
      </c>
      <c r="V50" s="135">
        <v>450.38333333333338</v>
      </c>
      <c r="W50" s="135">
        <f t="shared" si="5"/>
        <v>41.494444444444468</v>
      </c>
      <c r="X50" s="135">
        <v>407.37037037037038</v>
      </c>
      <c r="Y50" s="135">
        <v>394.6</v>
      </c>
      <c r="Z50" s="135">
        <f t="shared" si="6"/>
        <v>102.12873796249366</v>
      </c>
      <c r="AA50" s="160" t="b">
        <f t="shared" si="7"/>
        <v>1</v>
      </c>
    </row>
    <row r="51" spans="1:27" ht="40.5" customHeight="1" x14ac:dyDescent="0.2">
      <c r="A51" s="33">
        <v>48</v>
      </c>
      <c r="B51" s="132" t="s">
        <v>153</v>
      </c>
      <c r="C51" s="134" t="s">
        <v>2</v>
      </c>
      <c r="D51" s="133">
        <f>'+Мортка'!H50</f>
        <v>309.66666666666669</v>
      </c>
      <c r="E51" s="133" t="str">
        <f>'+Юмас,Ямки'!H50</f>
        <v/>
      </c>
      <c r="F51" s="133">
        <f>'+Конда'!H50</f>
        <v>317</v>
      </c>
      <c r="G51" s="133">
        <f>'+Междур'!H50</f>
        <v>295.66666666666669</v>
      </c>
      <c r="H51" s="135">
        <f>'+Болчары'!H50</f>
        <v>318</v>
      </c>
      <c r="I51" s="133">
        <f>'+Кума'!H50</f>
        <v>312.33333333333331</v>
      </c>
      <c r="J51" s="133">
        <f>'+Половинка'!H50</f>
        <v>304</v>
      </c>
      <c r="K51" s="133">
        <f>'+Луговой'!H50</f>
        <v>329.45</v>
      </c>
      <c r="L51" s="133">
        <f>'+Мулымья'!H50</f>
        <v>296</v>
      </c>
      <c r="M51" s="133">
        <f>'+Шугур'!H50</f>
        <v>356</v>
      </c>
      <c r="N51" s="133">
        <f>'+Леуши'!H50</f>
        <v>330.85</v>
      </c>
      <c r="O51" s="174">
        <f t="shared" si="13"/>
        <v>316.89666666666665</v>
      </c>
      <c r="P51" s="133">
        <f t="shared" si="14"/>
        <v>316.89666666666665</v>
      </c>
      <c r="Q51" s="220">
        <f>AVERAGE(F51,H51,K51,M51)</f>
        <v>330.11250000000001</v>
      </c>
      <c r="R51" s="135">
        <v>339.9375</v>
      </c>
      <c r="S51" s="135">
        <f t="shared" si="3"/>
        <v>97.109762824048545</v>
      </c>
      <c r="T51" s="223">
        <f t="shared" si="15"/>
        <v>308.08611111111117</v>
      </c>
      <c r="U51" s="135" t="b">
        <f t="shared" si="4"/>
        <v>1</v>
      </c>
      <c r="V51" s="135">
        <v>350.31060606060606</v>
      </c>
      <c r="W51" s="135">
        <f t="shared" si="5"/>
        <v>33.413939393939415</v>
      </c>
      <c r="X51" s="135">
        <v>335.47500000000002</v>
      </c>
      <c r="Y51" s="135">
        <v>330.83333333333331</v>
      </c>
      <c r="Z51" s="135">
        <f t="shared" si="6"/>
        <v>93.124265323257788</v>
      </c>
      <c r="AA51" s="160" t="b">
        <f t="shared" si="7"/>
        <v>1</v>
      </c>
    </row>
    <row r="52" spans="1:27" ht="24.95" customHeight="1" x14ac:dyDescent="0.2">
      <c r="A52" s="33">
        <v>49</v>
      </c>
      <c r="B52" s="132" t="s">
        <v>59</v>
      </c>
      <c r="C52" s="134" t="s">
        <v>2</v>
      </c>
      <c r="D52" s="133">
        <f>'+Мортка'!H51</f>
        <v>2243</v>
      </c>
      <c r="E52" s="133" t="str">
        <f>'+Юмас,Ямки'!H51</f>
        <v/>
      </c>
      <c r="F52" s="133">
        <f>'+Конда'!H51</f>
        <v>2300</v>
      </c>
      <c r="G52" s="133">
        <f>'+Междур'!H51</f>
        <v>2125</v>
      </c>
      <c r="H52" s="133">
        <f>'+Болчары'!H51</f>
        <v>2400</v>
      </c>
      <c r="I52" s="133">
        <f>'+Кума'!H51</f>
        <v>2233.3333333333335</v>
      </c>
      <c r="J52" s="133">
        <f>'+Половинка'!H51</f>
        <v>2000</v>
      </c>
      <c r="K52" s="133">
        <f>'+Луговой'!H51</f>
        <v>2360</v>
      </c>
      <c r="L52" s="133">
        <f>'+Мулымья'!H51</f>
        <v>2000</v>
      </c>
      <c r="M52" s="133">
        <f>'+Шугур'!H51</f>
        <v>2266.6666666666665</v>
      </c>
      <c r="N52" s="133">
        <f>'+Леуши'!H51</f>
        <v>1875</v>
      </c>
      <c r="O52" s="174">
        <f t="shared" si="13"/>
        <v>2180.3000000000002</v>
      </c>
      <c r="P52" s="133">
        <f t="shared" si="14"/>
        <v>2180.3000000000002</v>
      </c>
      <c r="Q52" s="220">
        <f>AVERAGE(F52,H52,K52,M52)</f>
        <v>2331.6666666666665</v>
      </c>
      <c r="R52" s="135">
        <v>2304.1666666666665</v>
      </c>
      <c r="S52" s="135">
        <f t="shared" si="3"/>
        <v>101.19349005424955</v>
      </c>
      <c r="T52" s="223">
        <f t="shared" si="15"/>
        <v>2079.3888888888891</v>
      </c>
      <c r="U52" s="135" t="b">
        <f t="shared" si="4"/>
        <v>1</v>
      </c>
      <c r="V52" s="135">
        <v>2239.9066666666668</v>
      </c>
      <c r="W52" s="135">
        <f t="shared" si="5"/>
        <v>59.60666666666657</v>
      </c>
      <c r="X52" s="135">
        <v>2174.25</v>
      </c>
      <c r="Y52" s="135">
        <v>2098.75</v>
      </c>
      <c r="Z52" s="135">
        <f t="shared" si="6"/>
        <v>99.077493216861896</v>
      </c>
      <c r="AA52" s="160" t="b">
        <f t="shared" si="7"/>
        <v>1</v>
      </c>
    </row>
    <row r="53" spans="1:27" ht="24.95" customHeight="1" x14ac:dyDescent="0.2">
      <c r="A53" s="33">
        <v>50</v>
      </c>
      <c r="B53" s="132" t="s">
        <v>102</v>
      </c>
      <c r="C53" s="134" t="s">
        <v>2</v>
      </c>
      <c r="D53" s="133">
        <f>'+Мортка'!H52</f>
        <v>209.33</v>
      </c>
      <c r="E53" s="133" t="str">
        <f>'+Юмас,Ямки'!H52</f>
        <v/>
      </c>
      <c r="F53" s="133">
        <f>'+Конда'!H52</f>
        <v>243.33333333333334</v>
      </c>
      <c r="G53" s="133">
        <f>'+Междур'!H52</f>
        <v>217.5</v>
      </c>
      <c r="H53" s="133">
        <f>'+Болчары'!H52</f>
        <v>227.66666666666666</v>
      </c>
      <c r="I53" s="133">
        <f>'+Кума'!H52</f>
        <v>210</v>
      </c>
      <c r="J53" s="133">
        <f>'+Половинка'!H52</f>
        <v>227.5</v>
      </c>
      <c r="K53" s="133">
        <f>'+Луговой'!H52</f>
        <v>245</v>
      </c>
      <c r="L53" s="133">
        <f>'+Мулымья'!H52</f>
        <v>269</v>
      </c>
      <c r="M53" s="133">
        <f>'+Шугур'!H52</f>
        <v>250</v>
      </c>
      <c r="N53" s="133">
        <f>'+Леуши'!H52</f>
        <v>251.5</v>
      </c>
      <c r="O53" s="174">
        <f t="shared" si="13"/>
        <v>235.083</v>
      </c>
      <c r="P53" s="133">
        <f t="shared" si="14"/>
        <v>235.083</v>
      </c>
      <c r="Q53" s="220">
        <f t="shared" si="9"/>
        <v>241.5</v>
      </c>
      <c r="R53" s="135">
        <v>247.875</v>
      </c>
      <c r="S53" s="135">
        <f t="shared" si="3"/>
        <v>97.428139183055976</v>
      </c>
      <c r="T53" s="223">
        <f t="shared" si="8"/>
        <v>230.80499999999998</v>
      </c>
      <c r="U53" s="135" t="b">
        <f t="shared" si="4"/>
        <v>1</v>
      </c>
      <c r="V53" s="135">
        <v>251.45454545454547</v>
      </c>
      <c r="W53" s="135">
        <f t="shared" si="5"/>
        <v>16.371545454545469</v>
      </c>
      <c r="X53" s="135">
        <v>238.80303030303028</v>
      </c>
      <c r="Y53" s="135">
        <v>236.30952380952382</v>
      </c>
      <c r="Z53" s="135">
        <f t="shared" si="6"/>
        <v>97.670629722921902</v>
      </c>
      <c r="AA53" s="160" t="b">
        <f t="shared" si="7"/>
        <v>1</v>
      </c>
    </row>
    <row r="54" spans="1:27" ht="24.95" customHeight="1" x14ac:dyDescent="0.2">
      <c r="A54" s="33">
        <v>51</v>
      </c>
      <c r="B54" s="132" t="s">
        <v>103</v>
      </c>
      <c r="C54" s="134" t="s">
        <v>2</v>
      </c>
      <c r="D54" s="133">
        <f>'+Мортка'!H53</f>
        <v>41</v>
      </c>
      <c r="E54" s="133" t="str">
        <f>'+Юмас,Ямки'!H53</f>
        <v/>
      </c>
      <c r="F54" s="133">
        <f>'+Конда'!H53</f>
        <v>41.333333333333336</v>
      </c>
      <c r="G54" s="133">
        <f>'+Междур'!H53</f>
        <v>41.666666666666664</v>
      </c>
      <c r="H54" s="133">
        <f>'+Болчары'!H53</f>
        <v>40.333333333333336</v>
      </c>
      <c r="I54" s="133">
        <f>'+Кума'!H53</f>
        <v>42.5</v>
      </c>
      <c r="J54" s="133">
        <f>'+Половинка'!H53</f>
        <v>38</v>
      </c>
      <c r="K54" s="133">
        <f>'+Луговой'!H53</f>
        <v>50</v>
      </c>
      <c r="L54" s="133">
        <f>'+Мулымья'!H53</f>
        <v>42</v>
      </c>
      <c r="M54" s="133">
        <f>'+Шугур'!H53</f>
        <v>54</v>
      </c>
      <c r="N54" s="133">
        <f>'+Леуши'!H53</f>
        <v>41.5</v>
      </c>
      <c r="O54" s="174">
        <f t="shared" si="13"/>
        <v>43.233333333333334</v>
      </c>
      <c r="P54" s="133">
        <f t="shared" si="14"/>
        <v>43.233333333333334</v>
      </c>
      <c r="Q54" s="220">
        <f>AVERAGE(F54,H54,K54,M54)</f>
        <v>46.416666666666671</v>
      </c>
      <c r="R54" s="135">
        <v>44.208333333333336</v>
      </c>
      <c r="S54" s="135">
        <f t="shared" si="3"/>
        <v>104.99528746465599</v>
      </c>
      <c r="T54" s="223">
        <f>AVERAGE(G54,D54,I54,N54,L54,J54)</f>
        <v>41.111111111111107</v>
      </c>
      <c r="U54" s="135" t="b">
        <f t="shared" si="4"/>
        <v>1</v>
      </c>
      <c r="V54" s="135">
        <v>42.298484848484854</v>
      </c>
      <c r="W54" s="135">
        <f t="shared" si="5"/>
        <v>-0.93484848484848015</v>
      </c>
      <c r="X54" s="135">
        <v>40.296212121212122</v>
      </c>
      <c r="Y54" s="135">
        <v>39.154761904761905</v>
      </c>
      <c r="Z54" s="135">
        <f t="shared" si="6"/>
        <v>104.99645282253978</v>
      </c>
      <c r="AA54" s="160" t="b">
        <f t="shared" si="7"/>
        <v>1</v>
      </c>
    </row>
    <row r="55" spans="1:27" ht="27.75" customHeight="1" x14ac:dyDescent="0.2">
      <c r="A55" s="33">
        <v>52</v>
      </c>
      <c r="B55" s="132" t="s">
        <v>104</v>
      </c>
      <c r="C55" s="134" t="s">
        <v>2</v>
      </c>
      <c r="D55" s="133">
        <f>'+Мортка'!H54</f>
        <v>64</v>
      </c>
      <c r="E55" s="133" t="str">
        <f>'+Юмас,Ямки'!H54</f>
        <v/>
      </c>
      <c r="F55" s="133">
        <f>'+Конда'!H54</f>
        <v>66</v>
      </c>
      <c r="G55" s="133">
        <f>'+Междур'!H54</f>
        <v>66.416666666666671</v>
      </c>
      <c r="H55" s="133">
        <f>'+Болчары'!H54</f>
        <v>64.210000000000008</v>
      </c>
      <c r="I55" s="133">
        <f>'+Кума'!H54</f>
        <v>60.666666666666664</v>
      </c>
      <c r="J55" s="135">
        <f>'+Половинка'!H54</f>
        <v>68.5</v>
      </c>
      <c r="K55" s="135">
        <f>'+Луговой'!H54</f>
        <v>71.966666666666669</v>
      </c>
      <c r="L55" s="133">
        <f>'+Мулымья'!H54</f>
        <v>60.766666666666673</v>
      </c>
      <c r="M55" s="133">
        <f>'+Шугур'!H54</f>
        <v>68</v>
      </c>
      <c r="N55" s="133">
        <f>'+Леуши'!H54</f>
        <v>65.466666666666669</v>
      </c>
      <c r="O55" s="174">
        <f t="shared" si="13"/>
        <v>65.599333333333334</v>
      </c>
      <c r="P55" s="133">
        <f t="shared" si="14"/>
        <v>65.599333333333334</v>
      </c>
      <c r="Q55" s="220">
        <f t="shared" si="9"/>
        <v>67.544166666666669</v>
      </c>
      <c r="R55" s="135">
        <v>67.555416666666673</v>
      </c>
      <c r="S55" s="135">
        <f t="shared" si="3"/>
        <v>99.983347005236439</v>
      </c>
      <c r="T55" s="223">
        <f>AVERAGE(G55,D55,I55,N55,L55,J55)</f>
        <v>64.302777777777777</v>
      </c>
      <c r="U55" s="135" t="b">
        <f t="shared" si="4"/>
        <v>1</v>
      </c>
      <c r="V55" s="135">
        <v>71.608484848484835</v>
      </c>
      <c r="W55" s="135">
        <f t="shared" si="5"/>
        <v>6.0091515151515011</v>
      </c>
      <c r="X55" s="135">
        <v>64.679393939393933</v>
      </c>
      <c r="Y55" s="135">
        <v>63.730952380952374</v>
      </c>
      <c r="Z55" s="135">
        <f t="shared" si="6"/>
        <v>100.89724910026028</v>
      </c>
      <c r="AA55" s="160" t="b">
        <f t="shared" si="7"/>
        <v>1</v>
      </c>
    </row>
    <row r="56" spans="1:27" ht="24.95" customHeight="1" x14ac:dyDescent="0.2">
      <c r="A56" s="33">
        <v>53</v>
      </c>
      <c r="B56" s="132" t="s">
        <v>105</v>
      </c>
      <c r="C56" s="134" t="s">
        <v>2</v>
      </c>
      <c r="D56" s="133">
        <f>'+Мортка'!H55</f>
        <v>258.995</v>
      </c>
      <c r="E56" s="133" t="str">
        <f>'+Юмас,Ямки'!H55</f>
        <v/>
      </c>
      <c r="F56" s="133">
        <f>'+Конда'!H55</f>
        <v>270</v>
      </c>
      <c r="G56" s="133">
        <f>'+Междур'!H55</f>
        <v>275</v>
      </c>
      <c r="H56" s="133">
        <f>'+Болчары'!H55</f>
        <v>275</v>
      </c>
      <c r="I56" s="133" t="str">
        <f>'+Кума'!H55</f>
        <v/>
      </c>
      <c r="J56" s="133" t="str">
        <f>'+Половинка'!H55</f>
        <v/>
      </c>
      <c r="K56" s="133">
        <f>'+Луговой'!H55</f>
        <v>272.5</v>
      </c>
      <c r="L56" s="133">
        <f>'+Мулымья'!H55</f>
        <v>276</v>
      </c>
      <c r="M56" s="133">
        <f>'+Шугур'!H55</f>
        <v>260</v>
      </c>
      <c r="N56" s="133">
        <f>'+Леуши'!H55</f>
        <v>265</v>
      </c>
      <c r="O56" s="174">
        <f t="shared" si="13"/>
        <v>269.06187499999999</v>
      </c>
      <c r="P56" s="133">
        <f t="shared" si="14"/>
        <v>269.06187499999999</v>
      </c>
      <c r="Q56" s="220">
        <f>AVERAGE(F56,H56,K56,M56)</f>
        <v>269.375</v>
      </c>
      <c r="R56" s="135">
        <v>255.08333333333334</v>
      </c>
      <c r="S56" s="135">
        <f t="shared" si="3"/>
        <v>105.60274420124142</v>
      </c>
      <c r="T56" s="223">
        <f>AVERAGE(G56,D56,I56,N56,L56,J56)</f>
        <v>268.74874999999997</v>
      </c>
      <c r="U56" s="135" t="b">
        <f t="shared" si="4"/>
        <v>1</v>
      </c>
      <c r="V56" s="135">
        <v>273.13636363636363</v>
      </c>
      <c r="W56" s="135">
        <f t="shared" si="5"/>
        <v>4.0744886363636397</v>
      </c>
      <c r="X56" s="135">
        <v>278.66666666666669</v>
      </c>
      <c r="Y56" s="135">
        <v>276.89999999999998</v>
      </c>
      <c r="Z56" s="135">
        <f t="shared" si="6"/>
        <v>97.05624774286747</v>
      </c>
      <c r="AA56" s="160" t="b">
        <f t="shared" si="7"/>
        <v>1</v>
      </c>
    </row>
    <row r="57" spans="1:27" ht="24.95" customHeight="1" x14ac:dyDescent="0.2">
      <c r="A57" s="33">
        <v>54</v>
      </c>
      <c r="B57" s="132" t="s">
        <v>128</v>
      </c>
      <c r="C57" s="134" t="s">
        <v>2</v>
      </c>
      <c r="D57" s="133">
        <f>'+Мортка'!H56</f>
        <v>287.5</v>
      </c>
      <c r="E57" s="133" t="str">
        <f>'+Юмас,Ямки'!H56</f>
        <v/>
      </c>
      <c r="F57" s="135">
        <f>'+Конда'!H56</f>
        <v>320</v>
      </c>
      <c r="G57" s="135">
        <f>'+Междур'!H56</f>
        <v>295</v>
      </c>
      <c r="H57" s="135" t="str">
        <f>'+Болчары'!H56</f>
        <v/>
      </c>
      <c r="I57" s="135">
        <f>'+Кума'!H56</f>
        <v>300</v>
      </c>
      <c r="J57" s="135">
        <f>'+Половинка'!H56</f>
        <v>294</v>
      </c>
      <c r="K57" s="135">
        <f>'+Луговой'!H56</f>
        <v>336</v>
      </c>
      <c r="L57" s="133" t="str">
        <f>'+Мулымья'!H56</f>
        <v/>
      </c>
      <c r="M57" s="133">
        <f>'+Шугур'!H56</f>
        <v>330.33333333333331</v>
      </c>
      <c r="N57" s="133">
        <f>'+Леуши'!H56</f>
        <v>300</v>
      </c>
      <c r="O57" s="174">
        <f t="shared" si="13"/>
        <v>307.85416666666669</v>
      </c>
      <c r="P57" s="133">
        <f t="shared" si="14"/>
        <v>307.85416666666669</v>
      </c>
      <c r="Q57" s="220">
        <f>AVERAGE(F57,H57,K57,M57)</f>
        <v>328.77777777777777</v>
      </c>
      <c r="R57" s="135">
        <v>318.33333333333337</v>
      </c>
      <c r="S57" s="135">
        <f t="shared" si="3"/>
        <v>103.28097731239092</v>
      </c>
      <c r="T57" s="223">
        <f>AVERAGE(G57,D57,I57,N57,L57,J57)</f>
        <v>295.3</v>
      </c>
      <c r="U57" s="135" t="b">
        <f t="shared" si="4"/>
        <v>1</v>
      </c>
      <c r="V57" s="135">
        <v>312.11111111111109</v>
      </c>
      <c r="W57" s="135">
        <f t="shared" si="5"/>
        <v>4.2569444444444002</v>
      </c>
      <c r="X57" s="135">
        <v>287.83333333333331</v>
      </c>
      <c r="Y57" s="135">
        <v>279.36666666666667</v>
      </c>
      <c r="Z57" s="135">
        <f t="shared" si="6"/>
        <v>105.70337668535974</v>
      </c>
      <c r="AA57" s="160" t="b">
        <f t="shared" si="7"/>
        <v>1</v>
      </c>
    </row>
    <row r="58" spans="1:27" ht="39" customHeight="1" x14ac:dyDescent="0.2">
      <c r="A58" s="33">
        <v>55</v>
      </c>
      <c r="B58" s="132" t="s">
        <v>15</v>
      </c>
      <c r="C58" s="134" t="s">
        <v>89</v>
      </c>
      <c r="D58" s="133">
        <f>'+Мортка'!H57</f>
        <v>144.99666666666667</v>
      </c>
      <c r="E58" s="133" t="str">
        <f>'+Юмас,Ямки'!H57</f>
        <v/>
      </c>
      <c r="F58" s="133">
        <f>'+Конда'!H57</f>
        <v>154.91666666666666</v>
      </c>
      <c r="G58" s="133">
        <f>'+Междур'!H57</f>
        <v>164.33333333333334</v>
      </c>
      <c r="H58" s="133">
        <f>'+Болчары'!H57</f>
        <v>149.59333333333333</v>
      </c>
      <c r="I58" s="133">
        <f>'+Кума'!H57</f>
        <v>151.66666666666666</v>
      </c>
      <c r="J58" s="133">
        <f>'+Половинка'!H57</f>
        <v>149</v>
      </c>
      <c r="K58" s="133">
        <f>'+Луговой'!H57</f>
        <v>159.66666666666666</v>
      </c>
      <c r="L58" s="133">
        <f>'+Мулымья'!H57</f>
        <v>152</v>
      </c>
      <c r="M58" s="133">
        <f>'+Шугур'!H57</f>
        <v>166</v>
      </c>
      <c r="N58" s="133">
        <f>'+Леуши'!H57</f>
        <v>154.5</v>
      </c>
      <c r="O58" s="174">
        <f t="shared" si="13"/>
        <v>154.66733333333335</v>
      </c>
      <c r="P58" s="133">
        <f t="shared" si="14"/>
        <v>154.66733333333335</v>
      </c>
      <c r="Q58" s="220">
        <f t="shared" si="9"/>
        <v>157.54416666666665</v>
      </c>
      <c r="R58" s="135">
        <v>159.67874999999998</v>
      </c>
      <c r="S58" s="135">
        <f t="shared" si="3"/>
        <v>98.663201375678781</v>
      </c>
      <c r="T58" s="223">
        <f t="shared" si="8"/>
        <v>152.74944444444444</v>
      </c>
      <c r="U58" s="135" t="b">
        <f t="shared" si="4"/>
        <v>1</v>
      </c>
      <c r="V58" s="135">
        <v>154.60909090909092</v>
      </c>
      <c r="W58" s="135">
        <f t="shared" si="5"/>
        <v>-5.824242424242243E-2</v>
      </c>
      <c r="X58" s="135">
        <v>154.08484848484849</v>
      </c>
      <c r="Y58" s="135">
        <v>153.50952380952384</v>
      </c>
      <c r="Z58" s="135">
        <f t="shared" si="6"/>
        <v>99.504865010184957</v>
      </c>
      <c r="AA58" s="160" t="b">
        <f t="shared" si="7"/>
        <v>1</v>
      </c>
    </row>
    <row r="59" spans="1:27" ht="24.95" customHeight="1" x14ac:dyDescent="0.2">
      <c r="A59" s="33">
        <v>56</v>
      </c>
      <c r="B59" s="132" t="s">
        <v>199</v>
      </c>
      <c r="C59" s="134" t="s">
        <v>2</v>
      </c>
      <c r="D59" s="133">
        <f>'+Мортка'!H58</f>
        <v>931.85333333333335</v>
      </c>
      <c r="E59" s="133" t="str">
        <f>'+Юмас,Ямки'!H58</f>
        <v/>
      </c>
      <c r="F59" s="133">
        <f>'+Конда'!H58</f>
        <v>1000</v>
      </c>
      <c r="G59" s="133">
        <f>'+Междур'!H58</f>
        <v>1200</v>
      </c>
      <c r="H59" s="133">
        <f>'+Болчары'!H58</f>
        <v>1000</v>
      </c>
      <c r="I59" s="133">
        <f>'+Кума'!H58</f>
        <v>840</v>
      </c>
      <c r="J59" s="133">
        <f>'+Половинка'!H58</f>
        <v>887</v>
      </c>
      <c r="K59" s="133">
        <f>'+Луговой'!H58</f>
        <v>893.97</v>
      </c>
      <c r="L59" s="133">
        <f>'+Мулымья'!H58</f>
        <v>892.63333333333333</v>
      </c>
      <c r="M59" s="133" t="str">
        <f>'+Шугур'!H58</f>
        <v/>
      </c>
      <c r="N59" s="133">
        <f>'+Леуши'!H58</f>
        <v>927</v>
      </c>
      <c r="O59" s="174">
        <f>IFERROR(P59,"")</f>
        <v>952.49518518518516</v>
      </c>
      <c r="P59" s="133">
        <f>AVERAGEIF(D59:N59,"&gt;0")</f>
        <v>952.49518518518516</v>
      </c>
      <c r="Q59" s="220">
        <f>AVERAGE(F59,H59,K59,M59)</f>
        <v>964.65666666666675</v>
      </c>
      <c r="R59" s="135">
        <v>957.81333333333339</v>
      </c>
      <c r="S59" s="135">
        <f t="shared" si="3"/>
        <v>100.71447463667242</v>
      </c>
      <c r="T59" s="223">
        <f>AVERAGE(G59,D59,I59,N59,L59,J59)</f>
        <v>946.41444444444448</v>
      </c>
      <c r="U59" s="135" t="b">
        <f t="shared" si="4"/>
        <v>1</v>
      </c>
      <c r="V59" s="135">
        <v>821.75138888888887</v>
      </c>
      <c r="W59" s="135">
        <f t="shared" si="5"/>
        <v>-130.7437962962963</v>
      </c>
      <c r="X59" s="135">
        <v>935.69375000000002</v>
      </c>
      <c r="Y59" s="135">
        <v>935</v>
      </c>
      <c r="Z59" s="135">
        <f t="shared" si="6"/>
        <v>101.22079619726678</v>
      </c>
      <c r="AA59" s="160" t="b">
        <f t="shared" si="7"/>
        <v>1</v>
      </c>
    </row>
    <row r="60" spans="1:27" ht="24.95" customHeight="1" x14ac:dyDescent="0.2">
      <c r="A60" s="33">
        <v>57</v>
      </c>
      <c r="B60" s="132" t="s">
        <v>201</v>
      </c>
      <c r="C60" s="134" t="s">
        <v>2</v>
      </c>
      <c r="D60" s="133">
        <f>'+Мортка'!H59</f>
        <v>896.27666666666664</v>
      </c>
      <c r="E60" s="133" t="str">
        <f>'+Юмас,Ямки'!H59</f>
        <v/>
      </c>
      <c r="F60" s="133">
        <f>'+Конда'!H59</f>
        <v>977</v>
      </c>
      <c r="G60" s="133">
        <f>'+Междур'!H59</f>
        <v>885</v>
      </c>
      <c r="H60" s="133">
        <f>'+Болчары'!H59</f>
        <v>1000</v>
      </c>
      <c r="I60" s="133">
        <f>'+Кума'!H59</f>
        <v>1042</v>
      </c>
      <c r="J60" s="133">
        <f>'+Половинка'!H59</f>
        <v>1100</v>
      </c>
      <c r="K60" s="133">
        <f>'+Луговой'!H59</f>
        <v>1039.1599999999999</v>
      </c>
      <c r="L60" s="133">
        <f>'+Мулымья'!H59</f>
        <v>946.66666666666663</v>
      </c>
      <c r="M60" s="133">
        <f>'+Шугур'!H59</f>
        <v>1100</v>
      </c>
      <c r="N60" s="133">
        <f>'+Леуши'!H59</f>
        <v>1000</v>
      </c>
      <c r="O60" s="174">
        <f>IFERROR(P60,"")</f>
        <v>998.6103333333333</v>
      </c>
      <c r="P60" s="133">
        <f>AVERAGEIF(D60:N60,"&gt;0")</f>
        <v>998.6103333333333</v>
      </c>
      <c r="Q60" s="220">
        <f>AVERAGE(F60,H60,K60,M60)</f>
        <v>1029.04</v>
      </c>
      <c r="R60" s="135">
        <v>1020</v>
      </c>
      <c r="S60" s="135">
        <f t="shared" si="3"/>
        <v>100.88627450980393</v>
      </c>
      <c r="T60" s="223">
        <f>AVERAGE(G60,D60,I60,N60,L60,J60)</f>
        <v>978.32388888888897</v>
      </c>
      <c r="U60" s="135" t="b">
        <f t="shared" si="4"/>
        <v>1</v>
      </c>
      <c r="V60" s="135">
        <v>990.73818181818194</v>
      </c>
      <c r="W60" s="135">
        <f t="shared" si="5"/>
        <v>-7.8721515151513586</v>
      </c>
      <c r="X60" s="135">
        <v>978.29583333333335</v>
      </c>
      <c r="Y60" s="135">
        <v>972.8266666666666</v>
      </c>
      <c r="Z60" s="135">
        <f t="shared" si="6"/>
        <v>100.56507725482673</v>
      </c>
      <c r="AA60" s="160" t="b">
        <f t="shared" si="7"/>
        <v>1</v>
      </c>
    </row>
    <row r="61" spans="1:27" ht="36" customHeight="1" x14ac:dyDescent="0.2">
      <c r="A61" s="33">
        <v>58</v>
      </c>
      <c r="B61" s="132" t="s">
        <v>85</v>
      </c>
      <c r="C61" s="134" t="s">
        <v>2</v>
      </c>
      <c r="D61" s="133">
        <f>'+Мортка'!H60</f>
        <v>187.66666666666666</v>
      </c>
      <c r="E61" s="133" t="str">
        <f>'+Юмас,Ямки'!H60</f>
        <v/>
      </c>
      <c r="F61" s="133">
        <f>'+Конда'!H60</f>
        <v>210</v>
      </c>
      <c r="G61" s="133">
        <f>'+Междур'!H60</f>
        <v>194.66666666666666</v>
      </c>
      <c r="H61" s="133">
        <f>'+Болчары'!H60</f>
        <v>180.875</v>
      </c>
      <c r="I61" s="133">
        <f>'+Кума'!H60</f>
        <v>178.33333333333334</v>
      </c>
      <c r="J61" s="133">
        <f>'+Половинка'!H60</f>
        <v>185</v>
      </c>
      <c r="K61" s="133">
        <f>'+Луговой'!H60</f>
        <v>200</v>
      </c>
      <c r="L61" s="133">
        <f>'+Мулымья'!H60</f>
        <v>195.33333333333334</v>
      </c>
      <c r="M61" s="133">
        <f>'+Шугур'!H60</f>
        <v>212.5</v>
      </c>
      <c r="N61" s="133">
        <f>'+Леуши'!H60</f>
        <v>200</v>
      </c>
      <c r="O61" s="174">
        <f t="shared" ref="O61:O87" si="17">IFERROR(P61,"")</f>
        <v>194.43749999999997</v>
      </c>
      <c r="P61" s="133">
        <f t="shared" ref="P61:P87" si="18">AVERAGEIF(D61:N61,"&gt;0")</f>
        <v>194.43749999999997</v>
      </c>
      <c r="Q61" s="220">
        <f t="shared" si="9"/>
        <v>200.84375</v>
      </c>
      <c r="R61" s="135">
        <v>201.03541666666666</v>
      </c>
      <c r="S61" s="135">
        <f t="shared" si="3"/>
        <v>99.904660248505138</v>
      </c>
      <c r="T61" s="223">
        <f>AVERAGE(G61,D61,I61,N61,L61,J61)</f>
        <v>190.16666666666666</v>
      </c>
      <c r="U61" s="135" t="b">
        <f t="shared" ref="U61:U118" si="19">T61&lt;Q61</f>
        <v>1</v>
      </c>
      <c r="V61" s="135">
        <v>198.66212121212126</v>
      </c>
      <c r="W61" s="135">
        <f t="shared" ref="W61:W118" si="20">V61-O61</f>
        <v>4.224621212121292</v>
      </c>
      <c r="X61" s="135">
        <v>192.66500000000002</v>
      </c>
      <c r="Y61" s="135">
        <v>191.66666666666666</v>
      </c>
      <c r="Z61" s="135">
        <f t="shared" si="6"/>
        <v>99.217391304347828</v>
      </c>
      <c r="AA61" s="160" t="b">
        <f t="shared" si="7"/>
        <v>1</v>
      </c>
    </row>
    <row r="62" spans="1:27" ht="31.5" customHeight="1" x14ac:dyDescent="0.2">
      <c r="A62" s="33">
        <v>59</v>
      </c>
      <c r="B62" s="132" t="s">
        <v>106</v>
      </c>
      <c r="C62" s="134" t="s">
        <v>89</v>
      </c>
      <c r="D62" s="135">
        <f>'+Мортка'!H61</f>
        <v>94.164999999999992</v>
      </c>
      <c r="E62" s="135" t="str">
        <f>'+Юмас,Ямки'!H61</f>
        <v/>
      </c>
      <c r="F62" s="135" t="str">
        <f>'+Конда'!H61</f>
        <v/>
      </c>
      <c r="G62" s="135">
        <f>'+Междур'!H61</f>
        <v>93.7</v>
      </c>
      <c r="H62" s="135">
        <f>'+Болчары'!H61</f>
        <v>98</v>
      </c>
      <c r="I62" s="135">
        <f>'+Кума'!H61</f>
        <v>93</v>
      </c>
      <c r="J62" s="135" t="str">
        <f>'+Половинка'!H61</f>
        <v/>
      </c>
      <c r="K62" s="135">
        <f>'+Луговой'!H61</f>
        <v>94.75</v>
      </c>
      <c r="L62" s="135">
        <f>'+Мулымья'!H61</f>
        <v>83.98</v>
      </c>
      <c r="M62" s="135">
        <f>'+Шугур'!H61</f>
        <v>95</v>
      </c>
      <c r="N62" s="133">
        <f>'+Леуши'!H61</f>
        <v>89.8</v>
      </c>
      <c r="O62" s="174">
        <f t="shared" si="17"/>
        <v>92.799374999999998</v>
      </c>
      <c r="P62" s="133">
        <f t="shared" si="18"/>
        <v>92.799374999999998</v>
      </c>
      <c r="Q62" s="220">
        <f t="shared" ref="Q62:Q69" si="21">AVERAGE(F62,H62,K62,M62)</f>
        <v>95.916666666666671</v>
      </c>
      <c r="R62" s="135">
        <v>95.333333333333329</v>
      </c>
      <c r="S62" s="135">
        <f t="shared" si="3"/>
        <v>100.61188811188812</v>
      </c>
      <c r="T62" s="223">
        <f>AVERAGE(G62,D62,I62,N62,L62,J62)</f>
        <v>90.929000000000002</v>
      </c>
      <c r="U62" s="135" t="b">
        <f t="shared" si="19"/>
        <v>1</v>
      </c>
      <c r="V62" s="135">
        <v>96.873666666666665</v>
      </c>
      <c r="W62" s="135">
        <f t="shared" si="20"/>
        <v>4.0742916666666673</v>
      </c>
      <c r="X62" s="135">
        <v>90.183333333333337</v>
      </c>
      <c r="Y62" s="135">
        <v>89.101666666666674</v>
      </c>
      <c r="Z62" s="135">
        <f t="shared" si="6"/>
        <v>102.0508407998354</v>
      </c>
      <c r="AA62" s="160" t="b">
        <f t="shared" si="7"/>
        <v>1</v>
      </c>
    </row>
    <row r="63" spans="1:27" ht="28.5" customHeight="1" x14ac:dyDescent="0.2">
      <c r="A63" s="33">
        <v>60</v>
      </c>
      <c r="B63" s="132" t="s">
        <v>129</v>
      </c>
      <c r="C63" s="134" t="s">
        <v>2</v>
      </c>
      <c r="D63" s="133">
        <f>'+Мортка'!H62</f>
        <v>274.44499999999999</v>
      </c>
      <c r="E63" s="133" t="str">
        <f>'+Юмас,Ямки'!H62</f>
        <v/>
      </c>
      <c r="F63" s="133">
        <f>'+Конда'!H62</f>
        <v>278</v>
      </c>
      <c r="G63" s="133">
        <f>'+Междур'!H62</f>
        <v>305</v>
      </c>
      <c r="H63" s="133">
        <f>'+Болчары'!H62</f>
        <v>263.40666666666669</v>
      </c>
      <c r="I63" s="133">
        <f>'+Кума'!H62</f>
        <v>278.5</v>
      </c>
      <c r="J63" s="133">
        <f>'+Половинка'!H62</f>
        <v>300</v>
      </c>
      <c r="K63" s="133">
        <f>'+Луговой'!H62</f>
        <v>339.5266666666667</v>
      </c>
      <c r="L63" s="133">
        <f>'+Мулымья'!H62</f>
        <v>282.31333333333333</v>
      </c>
      <c r="M63" s="133">
        <f>'+Шугур'!H62</f>
        <v>326.5</v>
      </c>
      <c r="N63" s="133">
        <f>'+Леуши'!H62</f>
        <v>300</v>
      </c>
      <c r="O63" s="174">
        <f t="shared" si="17"/>
        <v>294.76916666666665</v>
      </c>
      <c r="P63" s="133">
        <f t="shared" si="18"/>
        <v>294.76916666666665</v>
      </c>
      <c r="Q63" s="220">
        <f t="shared" si="21"/>
        <v>301.85833333333335</v>
      </c>
      <c r="R63" s="135">
        <v>307.18666666666672</v>
      </c>
      <c r="S63" s="135">
        <f t="shared" si="3"/>
        <v>98.265441208385766</v>
      </c>
      <c r="T63" s="223">
        <f>AVERAGE(G63,D63,I63,N63,L63,J63)</f>
        <v>290.04305555555555</v>
      </c>
      <c r="U63" s="135" t="b">
        <f t="shared" si="19"/>
        <v>1</v>
      </c>
      <c r="V63" s="135">
        <v>330.96363636363634</v>
      </c>
      <c r="W63" s="135">
        <f t="shared" si="20"/>
        <v>36.194469696969691</v>
      </c>
      <c r="X63" s="135">
        <v>291.32166666666666</v>
      </c>
      <c r="Y63" s="135">
        <v>289.38333333333338</v>
      </c>
      <c r="Z63" s="135">
        <f t="shared" si="6"/>
        <v>100.22797519629863</v>
      </c>
      <c r="AA63" s="160" t="b">
        <f t="shared" si="7"/>
        <v>1</v>
      </c>
    </row>
    <row r="64" spans="1:27" ht="28.5" customHeight="1" x14ac:dyDescent="0.2">
      <c r="A64" s="33">
        <v>61</v>
      </c>
      <c r="B64" s="132" t="s">
        <v>130</v>
      </c>
      <c r="C64" s="134" t="s">
        <v>2</v>
      </c>
      <c r="D64" s="133">
        <f>'+Мортка'!H63</f>
        <v>290.2</v>
      </c>
      <c r="E64" s="133" t="str">
        <f>'+Юмас,Ямки'!H63</f>
        <v/>
      </c>
      <c r="F64" s="133">
        <f>'+Конда'!H63</f>
        <v>337.5</v>
      </c>
      <c r="G64" s="133">
        <f>'+Междур'!H63</f>
        <v>304.84500000000003</v>
      </c>
      <c r="H64" s="133">
        <f>'+Болчары'!H63</f>
        <v>326.66499999999996</v>
      </c>
      <c r="I64" s="135">
        <f>'+Кума'!H63</f>
        <v>280.66666666666669</v>
      </c>
      <c r="J64" s="133">
        <f>'+Половинка'!H63</f>
        <v>298.43333333333334</v>
      </c>
      <c r="K64" s="133">
        <f>'+Луговой'!H63</f>
        <v>343.88</v>
      </c>
      <c r="L64" s="133">
        <f>'+Мулымья'!H63</f>
        <v>369.44</v>
      </c>
      <c r="M64" s="133" t="str">
        <f>'+Шугур'!H63</f>
        <v/>
      </c>
      <c r="N64" s="133" t="str">
        <f>'+Леуши'!H63</f>
        <v/>
      </c>
      <c r="O64" s="174">
        <f t="shared" si="17"/>
        <v>318.95375000000001</v>
      </c>
      <c r="P64" s="133">
        <f t="shared" si="18"/>
        <v>318.95375000000001</v>
      </c>
      <c r="Q64" s="220">
        <f t="shared" si="21"/>
        <v>336.01499999999999</v>
      </c>
      <c r="R64" s="135">
        <v>331.75</v>
      </c>
      <c r="S64" s="135">
        <f>Q64/R64*100</f>
        <v>101.28560663149962</v>
      </c>
      <c r="T64" s="223">
        <f t="shared" si="8"/>
        <v>308.71700000000004</v>
      </c>
      <c r="U64" s="135" t="b">
        <f t="shared" si="19"/>
        <v>1</v>
      </c>
      <c r="V64" s="135">
        <v>328.61400000000003</v>
      </c>
      <c r="W64" s="135">
        <f t="shared" si="20"/>
        <v>9.6602500000000191</v>
      </c>
      <c r="X64" s="135">
        <v>315.66041666666666</v>
      </c>
      <c r="Y64" s="135">
        <v>311.99555555555554</v>
      </c>
      <c r="Z64" s="135">
        <f t="shared" si="6"/>
        <v>98.949165942534805</v>
      </c>
      <c r="AA64" s="160" t="b">
        <f t="shared" si="7"/>
        <v>1</v>
      </c>
    </row>
    <row r="65" spans="1:27" ht="24.95" customHeight="1" x14ac:dyDescent="0.2">
      <c r="A65" s="33">
        <v>62</v>
      </c>
      <c r="B65" s="132" t="s">
        <v>17</v>
      </c>
      <c r="C65" s="134" t="s">
        <v>2</v>
      </c>
      <c r="D65" s="133">
        <f>'+Мортка'!H64</f>
        <v>306.5</v>
      </c>
      <c r="E65" s="133" t="str">
        <f>'+Юмас,Ямки'!H64</f>
        <v/>
      </c>
      <c r="F65" s="133">
        <f>'+Конда'!H64</f>
        <v>420</v>
      </c>
      <c r="G65" s="133">
        <f>'+Междур'!H64</f>
        <v>345.83000000000004</v>
      </c>
      <c r="H65" s="136" t="str">
        <f>'+Болчары'!H64</f>
        <v/>
      </c>
      <c r="I65" s="133">
        <f>'+Кума'!H64</f>
        <v>332</v>
      </c>
      <c r="J65" s="135" t="str">
        <f>'+Половинка'!H64</f>
        <v/>
      </c>
      <c r="K65" s="133">
        <f>'+Луговой'!H64</f>
        <v>364.73666666666668</v>
      </c>
      <c r="L65" s="133" t="str">
        <f>'+Мулымья'!H64</f>
        <v/>
      </c>
      <c r="M65" s="133">
        <f>'+Шугур'!H64</f>
        <v>420</v>
      </c>
      <c r="N65" s="133" t="str">
        <f>'+Леуши'!H64</f>
        <v/>
      </c>
      <c r="O65" s="174">
        <f t="shared" si="17"/>
        <v>364.84444444444443</v>
      </c>
      <c r="P65" s="133">
        <f t="shared" si="18"/>
        <v>364.84444444444443</v>
      </c>
      <c r="Q65" s="220">
        <f t="shared" si="21"/>
        <v>401.57888888888891</v>
      </c>
      <c r="R65" s="135">
        <v>395.33333333333337</v>
      </c>
      <c r="S65" s="135">
        <f t="shared" si="3"/>
        <v>101.57982012366497</v>
      </c>
      <c r="T65" s="223">
        <f>AVERAGE(G65,D65,I65,N65,L65,J65)</f>
        <v>328.11</v>
      </c>
      <c r="U65" s="135" t="b">
        <f t="shared" si="19"/>
        <v>1</v>
      </c>
      <c r="V65" s="135">
        <v>378.29166666666663</v>
      </c>
      <c r="W65" s="135">
        <f t="shared" si="20"/>
        <v>13.447222222222194</v>
      </c>
      <c r="X65" s="135">
        <v>347.30555555555549</v>
      </c>
      <c r="Y65" s="135">
        <v>327.58333333333297</v>
      </c>
      <c r="Z65" s="135">
        <f t="shared" si="6"/>
        <v>100.16077334011713</v>
      </c>
      <c r="AA65" s="160" t="b">
        <f t="shared" si="7"/>
        <v>1</v>
      </c>
    </row>
    <row r="66" spans="1:27" ht="24.95" customHeight="1" x14ac:dyDescent="0.2">
      <c r="A66" s="33">
        <v>63</v>
      </c>
      <c r="B66" s="132" t="s">
        <v>107</v>
      </c>
      <c r="C66" s="134" t="s">
        <v>2</v>
      </c>
      <c r="D66" s="133">
        <f>'+Мортка'!H65</f>
        <v>53.99666666666667</v>
      </c>
      <c r="E66" s="133" t="str">
        <f>'+Юмас,Ямки'!H65</f>
        <v/>
      </c>
      <c r="F66" s="133">
        <f>'+Конда'!H65</f>
        <v>57</v>
      </c>
      <c r="G66" s="133">
        <f>'+Междур'!H65</f>
        <v>52.5</v>
      </c>
      <c r="H66" s="133">
        <f>'+Болчары'!H65</f>
        <v>57.666666666666664</v>
      </c>
      <c r="I66" s="133">
        <f>'+Кума'!H65</f>
        <v>55</v>
      </c>
      <c r="J66" s="133">
        <f>'+Половинка'!H65</f>
        <v>55</v>
      </c>
      <c r="K66" s="133">
        <f>'+Луговой'!H65</f>
        <v>56</v>
      </c>
      <c r="L66" s="133">
        <f>'+Мулымья'!H65</f>
        <v>53.666666666666664</v>
      </c>
      <c r="M66" s="133">
        <f>'+Шугур'!H65</f>
        <v>59</v>
      </c>
      <c r="N66" s="133" t="str">
        <f>'+Леуши'!H65</f>
        <v/>
      </c>
      <c r="O66" s="174">
        <f t="shared" si="17"/>
        <v>55.536666666666662</v>
      </c>
      <c r="P66" s="133">
        <f t="shared" si="18"/>
        <v>55.536666666666662</v>
      </c>
      <c r="Q66" s="220">
        <f>AVERAGE(F66,H66,K66,M66)</f>
        <v>57.416666666666664</v>
      </c>
      <c r="R66" s="135">
        <v>54.6875</v>
      </c>
      <c r="S66" s="135">
        <f t="shared" si="3"/>
        <v>104.99047619047619</v>
      </c>
      <c r="T66" s="223">
        <f>AVERAGE(G66,D66,I66,N66,L66,J66)</f>
        <v>54.032666666666657</v>
      </c>
      <c r="U66" s="135" t="b">
        <f t="shared" si="19"/>
        <v>1</v>
      </c>
      <c r="V66" s="135">
        <v>54.225000000000001</v>
      </c>
      <c r="W66" s="135">
        <f t="shared" si="20"/>
        <v>-1.3116666666666603</v>
      </c>
      <c r="X66" s="135">
        <v>51.891666666666666</v>
      </c>
      <c r="Y66" s="135">
        <v>51.486111111111107</v>
      </c>
      <c r="Z66" s="135">
        <f t="shared" si="6"/>
        <v>104.94610196924737</v>
      </c>
      <c r="AA66" s="160" t="b">
        <f t="shared" si="7"/>
        <v>1</v>
      </c>
    </row>
    <row r="67" spans="1:27" ht="24.95" customHeight="1" x14ac:dyDescent="0.2">
      <c r="A67" s="33">
        <v>64</v>
      </c>
      <c r="B67" s="132" t="s">
        <v>154</v>
      </c>
      <c r="C67" s="134" t="s">
        <v>2</v>
      </c>
      <c r="D67" s="135">
        <f>'+Мортка'!H66</f>
        <v>350</v>
      </c>
      <c r="E67" s="174" t="str">
        <f>'+Юмас,Ямки'!H66</f>
        <v/>
      </c>
      <c r="F67" s="135">
        <f>'+Конда'!H66</f>
        <v>397.5</v>
      </c>
      <c r="G67" s="135">
        <f>'+Междур'!H66</f>
        <v>290</v>
      </c>
      <c r="H67" s="135">
        <f>'+Болчары'!H66</f>
        <v>380</v>
      </c>
      <c r="I67" s="135">
        <f>'+Кума'!H66</f>
        <v>351</v>
      </c>
      <c r="J67" s="133" t="str">
        <f>'+Половинка'!H66</f>
        <v/>
      </c>
      <c r="K67" s="133">
        <f>'+Луговой'!H66</f>
        <v>383</v>
      </c>
      <c r="L67" s="133" t="str">
        <f>'+Мулымья'!H66</f>
        <v/>
      </c>
      <c r="M67" s="133" t="str">
        <f>'+Шугур'!H66</f>
        <v/>
      </c>
      <c r="N67" s="133" t="str">
        <f>'+Леуши'!H66</f>
        <v/>
      </c>
      <c r="O67" s="174">
        <f t="shared" si="17"/>
        <v>358.58333333333331</v>
      </c>
      <c r="P67" s="133">
        <f t="shared" si="18"/>
        <v>358.58333333333331</v>
      </c>
      <c r="Q67" s="220">
        <f t="shared" si="21"/>
        <v>386.83333333333331</v>
      </c>
      <c r="R67" s="135">
        <v>383</v>
      </c>
      <c r="S67" s="135">
        <f t="shared" si="3"/>
        <v>101.00087032201914</v>
      </c>
      <c r="T67" s="223">
        <f>AVERAGE(G67,D67,I67,N67,L67,J67)</f>
        <v>330.33333333333331</v>
      </c>
      <c r="U67" s="135" t="b">
        <f t="shared" si="19"/>
        <v>1</v>
      </c>
      <c r="V67" s="135">
        <v>324.84800000000001</v>
      </c>
      <c r="W67" s="135">
        <f t="shared" si="20"/>
        <v>-33.735333333333301</v>
      </c>
      <c r="X67" s="135">
        <v>338.35</v>
      </c>
      <c r="Y67" s="135">
        <v>326.89333333333337</v>
      </c>
      <c r="Z67" s="135">
        <f t="shared" si="6"/>
        <v>101.05233103560793</v>
      </c>
      <c r="AA67" s="160" t="b">
        <f t="shared" si="7"/>
        <v>1</v>
      </c>
    </row>
    <row r="68" spans="1:27" ht="24.95" customHeight="1" x14ac:dyDescent="0.2">
      <c r="A68" s="33">
        <v>65</v>
      </c>
      <c r="B68" s="132" t="s">
        <v>20</v>
      </c>
      <c r="C68" s="134" t="s">
        <v>2</v>
      </c>
      <c r="D68" s="133">
        <f>'+Мортка'!H67</f>
        <v>53</v>
      </c>
      <c r="E68" s="133" t="str">
        <f>'+Юмас,Ямки'!H67</f>
        <v/>
      </c>
      <c r="F68" s="133">
        <f>'+Конда'!H67</f>
        <v>54</v>
      </c>
      <c r="G68" s="133">
        <f>'+Междур'!H67</f>
        <v>52.333333333333336</v>
      </c>
      <c r="H68" s="133">
        <f>'+Болчары'!H67</f>
        <v>55</v>
      </c>
      <c r="I68" s="133">
        <f>'+Кума'!H67</f>
        <v>52.5</v>
      </c>
      <c r="J68" s="133">
        <f>'+Половинка'!H67</f>
        <v>50.066666666666663</v>
      </c>
      <c r="K68" s="133">
        <f>'+Луговой'!H67</f>
        <v>60</v>
      </c>
      <c r="L68" s="133">
        <f>'+Мулымья'!H67</f>
        <v>52</v>
      </c>
      <c r="M68" s="133">
        <f>'+Шугур'!H67</f>
        <v>55</v>
      </c>
      <c r="N68" s="133">
        <f>'+Леуши'!H67</f>
        <v>51</v>
      </c>
      <c r="O68" s="174">
        <f t="shared" si="17"/>
        <v>53.490000000000009</v>
      </c>
      <c r="P68" s="133">
        <f t="shared" si="18"/>
        <v>53.490000000000009</v>
      </c>
      <c r="Q68" s="220">
        <f t="shared" si="21"/>
        <v>56</v>
      </c>
      <c r="R68" s="135">
        <v>54.6</v>
      </c>
      <c r="S68" s="135">
        <f t="shared" si="3"/>
        <v>102.56410256410255</v>
      </c>
      <c r="T68" s="223">
        <f>AVERAGE(G68,D68,I68,N68,L68,J68)</f>
        <v>51.81666666666667</v>
      </c>
      <c r="U68" s="135" t="b">
        <f t="shared" si="19"/>
        <v>1</v>
      </c>
      <c r="V68" s="135">
        <v>53.537878787878782</v>
      </c>
      <c r="W68" s="135">
        <f t="shared" si="20"/>
        <v>4.7878787878772755E-2</v>
      </c>
      <c r="X68" s="135">
        <v>50.374242424242425</v>
      </c>
      <c r="Y68" s="135">
        <v>48.961904761904762</v>
      </c>
      <c r="Z68" s="135">
        <f t="shared" si="6"/>
        <v>105.83057770861701</v>
      </c>
      <c r="AA68" s="160" t="b">
        <f t="shared" si="7"/>
        <v>1</v>
      </c>
    </row>
    <row r="69" spans="1:27" ht="24.95" customHeight="1" x14ac:dyDescent="0.2">
      <c r="A69" s="33">
        <v>66</v>
      </c>
      <c r="B69" s="132" t="s">
        <v>13</v>
      </c>
      <c r="C69" s="134" t="s">
        <v>2</v>
      </c>
      <c r="D69" s="133">
        <f>'+Мортка'!H68</f>
        <v>728</v>
      </c>
      <c r="E69" s="133" t="str">
        <f>'+Юмас,Ямки'!H68</f>
        <v/>
      </c>
      <c r="F69" s="133">
        <f>'+Конда'!H68</f>
        <v>780</v>
      </c>
      <c r="G69" s="133" t="str">
        <f>'+Междур'!H68</f>
        <v/>
      </c>
      <c r="H69" s="133">
        <f>'+Болчары'!H68</f>
        <v>780</v>
      </c>
      <c r="I69" s="133" t="str">
        <f>'+Кума'!H68</f>
        <v/>
      </c>
      <c r="J69" s="133" t="str">
        <f>'+Половинка'!H68</f>
        <v/>
      </c>
      <c r="K69" s="133">
        <f>'+Луговой'!H68</f>
        <v>765</v>
      </c>
      <c r="L69" s="133">
        <f>'+Мулымья'!H68</f>
        <v>690</v>
      </c>
      <c r="M69" s="133">
        <f>'+Шугур'!H68</f>
        <v>760</v>
      </c>
      <c r="N69" s="133" t="str">
        <f>'+Леуши'!H68</f>
        <v/>
      </c>
      <c r="O69" s="174">
        <f t="shared" si="17"/>
        <v>750.5</v>
      </c>
      <c r="P69" s="133">
        <f t="shared" si="18"/>
        <v>750.5</v>
      </c>
      <c r="Q69" s="220">
        <f t="shared" si="21"/>
        <v>771.25</v>
      </c>
      <c r="R69" s="135">
        <v>758.95833333333337</v>
      </c>
      <c r="S69" s="135">
        <f t="shared" si="3"/>
        <v>101.61954433159484</v>
      </c>
      <c r="T69" s="223">
        <f>AVERAGE(G69,D69,I69,N69,L69,J69)</f>
        <v>709</v>
      </c>
      <c r="U69" s="135" t="b">
        <f t="shared" si="19"/>
        <v>1</v>
      </c>
      <c r="V69" s="135">
        <v>736.11111111111097</v>
      </c>
      <c r="W69" s="135">
        <f t="shared" si="20"/>
        <v>-14.388888888889028</v>
      </c>
      <c r="X69" s="135">
        <v>729</v>
      </c>
      <c r="Y69" s="135">
        <v>720.16666666666697</v>
      </c>
      <c r="Z69" s="135">
        <f t="shared" si="6"/>
        <v>98.449433001619951</v>
      </c>
      <c r="AA69" s="160" t="b">
        <f t="shared" si="7"/>
        <v>1</v>
      </c>
    </row>
    <row r="70" spans="1:27" ht="24.95" customHeight="1" x14ac:dyDescent="0.2">
      <c r="A70" s="33">
        <v>67</v>
      </c>
      <c r="B70" s="132" t="s">
        <v>155</v>
      </c>
      <c r="C70" s="134" t="s">
        <v>2</v>
      </c>
      <c r="D70" s="133">
        <f>'+Мортка'!H69</f>
        <v>422</v>
      </c>
      <c r="E70" s="133" t="str">
        <f>'+Юмас,Ямки'!H69</f>
        <v/>
      </c>
      <c r="F70" s="133">
        <f>'+Конда'!H69</f>
        <v>546.5</v>
      </c>
      <c r="G70" s="133">
        <f>'+Междур'!H69</f>
        <v>473.5</v>
      </c>
      <c r="H70" s="133">
        <f>'+Болчары'!H69</f>
        <v>499</v>
      </c>
      <c r="I70" s="133">
        <f>'+Кума'!H69</f>
        <v>469</v>
      </c>
      <c r="J70" s="133">
        <f>'+Половинка'!H69</f>
        <v>481.5</v>
      </c>
      <c r="K70" s="133">
        <f>'+Луговой'!H69</f>
        <v>500</v>
      </c>
      <c r="L70" s="133">
        <f>'+Мулымья'!H69</f>
        <v>501</v>
      </c>
      <c r="M70" s="133">
        <f>'+Шугур'!H69</f>
        <v>523.5</v>
      </c>
      <c r="N70" s="133">
        <f>'+Леуши'!H69</f>
        <v>545</v>
      </c>
      <c r="O70" s="174">
        <f t="shared" si="17"/>
        <v>496.1</v>
      </c>
      <c r="P70" s="133">
        <f t="shared" si="18"/>
        <v>496.1</v>
      </c>
      <c r="Q70" s="220">
        <f t="shared" ref="Q70:Q124" si="22">AVERAGE(F70,H70,K70,M70)</f>
        <v>517.25</v>
      </c>
      <c r="R70" s="135">
        <v>526.25</v>
      </c>
      <c r="S70" s="135">
        <f t="shared" ref="S70:S103" si="23">Q70/R70*100</f>
        <v>98.289786223277915</v>
      </c>
      <c r="T70" s="223">
        <f t="shared" ref="T70:T124" si="24">AVERAGE(G70,D70,I70,N70,L70,J70)</f>
        <v>482</v>
      </c>
      <c r="U70" s="135" t="b">
        <f t="shared" si="19"/>
        <v>1</v>
      </c>
      <c r="V70" s="135">
        <v>521.33333333333326</v>
      </c>
      <c r="W70" s="135">
        <f t="shared" si="20"/>
        <v>25.233333333333235</v>
      </c>
      <c r="X70" s="135">
        <v>502.77777777777777</v>
      </c>
      <c r="Y70" s="135">
        <v>502.2</v>
      </c>
      <c r="Z70" s="135">
        <f t="shared" ref="Z70:Z124" si="25">T70/Y70*100</f>
        <v>95.977698128235772</v>
      </c>
      <c r="AA70" s="160" t="b">
        <f t="shared" ref="AA70:AA124" si="26">T70&lt;Q70</f>
        <v>1</v>
      </c>
    </row>
    <row r="71" spans="1:27" ht="36" customHeight="1" x14ac:dyDescent="0.2">
      <c r="A71" s="33">
        <v>68</v>
      </c>
      <c r="B71" s="132" t="s">
        <v>156</v>
      </c>
      <c r="C71" s="134" t="s">
        <v>2</v>
      </c>
      <c r="D71" s="133" t="str">
        <f>'+Мортка'!H70</f>
        <v/>
      </c>
      <c r="E71" s="133" t="str">
        <f>'+Юмас,Ямки'!H70</f>
        <v/>
      </c>
      <c r="F71" s="133" t="str">
        <f>'+Конда'!H70</f>
        <v/>
      </c>
      <c r="G71" s="133" t="str">
        <f>'+Междур'!H70</f>
        <v/>
      </c>
      <c r="H71" s="133" t="str">
        <f>'+Болчары'!H70</f>
        <v/>
      </c>
      <c r="I71" s="133" t="str">
        <f>'+Кума'!H70</f>
        <v/>
      </c>
      <c r="J71" s="133" t="str">
        <f>'+Половинка'!H70</f>
        <v/>
      </c>
      <c r="K71" s="133">
        <f>'+Луговой'!H70</f>
        <v>265</v>
      </c>
      <c r="L71" s="133" t="str">
        <f>'+Мулымья'!H70</f>
        <v/>
      </c>
      <c r="M71" s="133" t="str">
        <f>'+Шугур'!H70</f>
        <v/>
      </c>
      <c r="N71" s="133" t="str">
        <f>'+Леуши'!H70</f>
        <v/>
      </c>
      <c r="O71" s="174">
        <f t="shared" si="17"/>
        <v>265</v>
      </c>
      <c r="P71" s="133">
        <f t="shared" si="18"/>
        <v>265</v>
      </c>
      <c r="Q71" s="220">
        <f t="shared" si="22"/>
        <v>265</v>
      </c>
      <c r="R71" s="135"/>
      <c r="S71" s="135"/>
      <c r="T71" s="223" t="e">
        <f t="shared" si="24"/>
        <v>#DIV/0!</v>
      </c>
      <c r="U71" s="135"/>
      <c r="V71" s="135"/>
      <c r="W71" s="135"/>
      <c r="X71" s="135"/>
      <c r="Y71" s="135"/>
      <c r="Z71" s="135"/>
      <c r="AA71" s="160" t="e">
        <f t="shared" si="26"/>
        <v>#DIV/0!</v>
      </c>
    </row>
    <row r="72" spans="1:27" ht="40.5" customHeight="1" x14ac:dyDescent="0.2">
      <c r="A72" s="33">
        <v>69</v>
      </c>
      <c r="B72" s="132" t="s">
        <v>157</v>
      </c>
      <c r="C72" s="134" t="s">
        <v>2</v>
      </c>
      <c r="D72" s="133">
        <f>'+Мортка'!H71</f>
        <v>128</v>
      </c>
      <c r="E72" s="133" t="str">
        <f>'+Юмас,Ямки'!H71</f>
        <v/>
      </c>
      <c r="F72" s="133">
        <f>'+Конда'!H71</f>
        <v>155.56</v>
      </c>
      <c r="G72" s="133">
        <f>'+Междур'!H71</f>
        <v>151.25</v>
      </c>
      <c r="H72" s="133">
        <f>'+Болчары'!H71</f>
        <v>155</v>
      </c>
      <c r="I72" s="133">
        <f>'+Кума'!H71</f>
        <v>145.5</v>
      </c>
      <c r="J72" s="133">
        <f>'+Половинка'!H71</f>
        <v>152.80000000000001</v>
      </c>
      <c r="K72" s="133">
        <f>'+Луговой'!H71</f>
        <v>157.76</v>
      </c>
      <c r="L72" s="133">
        <f>'+Мулымья'!H71</f>
        <v>145</v>
      </c>
      <c r="M72" s="133" t="str">
        <f>'+Шугур'!H71</f>
        <v/>
      </c>
      <c r="N72" s="133">
        <f>'+Леуши'!H71</f>
        <v>125</v>
      </c>
      <c r="O72" s="174">
        <f t="shared" si="17"/>
        <v>146.20777777777778</v>
      </c>
      <c r="P72" s="133">
        <f t="shared" si="18"/>
        <v>146.20777777777778</v>
      </c>
      <c r="Q72" s="220">
        <f>AVERAGE(F72,H72,K72,M72)</f>
        <v>156.10666666666665</v>
      </c>
      <c r="R72" s="135">
        <v>157.12</v>
      </c>
      <c r="S72" s="135">
        <f t="shared" si="23"/>
        <v>99.355057705363194</v>
      </c>
      <c r="T72" s="223">
        <f>AVERAGE(G72,D72,I72,N72,L72,J72)</f>
        <v>141.25833333333333</v>
      </c>
      <c r="U72" s="135" t="b">
        <f t="shared" si="19"/>
        <v>1</v>
      </c>
      <c r="V72" s="135">
        <v>153.19999999999999</v>
      </c>
      <c r="W72" s="135">
        <f t="shared" si="20"/>
        <v>6.9922222222222103</v>
      </c>
      <c r="X72" s="135">
        <v>152.44999999999999</v>
      </c>
      <c r="Y72" s="135">
        <v>148.5</v>
      </c>
      <c r="Z72" s="135">
        <f t="shared" si="25"/>
        <v>95.123456790123456</v>
      </c>
      <c r="AA72" s="160" t="b">
        <f t="shared" si="26"/>
        <v>1</v>
      </c>
    </row>
    <row r="73" spans="1:27" s="8" customFormat="1" ht="24.95" customHeight="1" x14ac:dyDescent="0.2">
      <c r="A73" s="33">
        <v>70</v>
      </c>
      <c r="B73" s="132" t="s">
        <v>139</v>
      </c>
      <c r="C73" s="134" t="s">
        <v>2</v>
      </c>
      <c r="D73" s="133">
        <f>'+Мортка'!H72</f>
        <v>125</v>
      </c>
      <c r="E73" s="133" t="str">
        <f>'+Юмас,Ямки'!H72</f>
        <v/>
      </c>
      <c r="F73" s="133">
        <f>'+Конда'!H72</f>
        <v>155.56</v>
      </c>
      <c r="G73" s="133">
        <f>'+Междур'!H72</f>
        <v>143.75</v>
      </c>
      <c r="H73" s="133">
        <f>'+Болчары'!H72</f>
        <v>150</v>
      </c>
      <c r="I73" s="133">
        <f>'+Кума'!H72</f>
        <v>126</v>
      </c>
      <c r="J73" s="133" t="str">
        <f>'+Половинка'!H72</f>
        <v/>
      </c>
      <c r="K73" s="133">
        <f>'+Луговой'!H72</f>
        <v>145</v>
      </c>
      <c r="L73" s="133" t="str">
        <f>'+Мулымья'!H72</f>
        <v/>
      </c>
      <c r="M73" s="133" t="str">
        <f>'+Шугур'!H72</f>
        <v/>
      </c>
      <c r="N73" s="133" t="str">
        <f>'+Леуши'!H72</f>
        <v/>
      </c>
      <c r="O73" s="174">
        <f t="shared" si="17"/>
        <v>140.88499999999999</v>
      </c>
      <c r="P73" s="133">
        <f t="shared" si="18"/>
        <v>140.88499999999999</v>
      </c>
      <c r="Q73" s="220">
        <f>AVERAGE(F73,H73,K73,M73)</f>
        <v>150.18666666666667</v>
      </c>
      <c r="R73" s="135">
        <v>147.80000000000001</v>
      </c>
      <c r="S73" s="135">
        <f>Q73/R73*100</f>
        <v>101.6147947677041</v>
      </c>
      <c r="T73" s="223">
        <f>AVERAGE(G73,D73,I73,N73,L73,J73)</f>
        <v>131.58333333333334</v>
      </c>
      <c r="U73" s="135" t="b">
        <f t="shared" si="19"/>
        <v>1</v>
      </c>
      <c r="V73" s="135">
        <v>143.35666666666668</v>
      </c>
      <c r="W73" s="135">
        <f t="shared" si="20"/>
        <v>2.4716666666666924</v>
      </c>
      <c r="X73" s="135">
        <v>135.9647619047619</v>
      </c>
      <c r="Y73" s="135">
        <v>132.16666666666666</v>
      </c>
      <c r="Z73" s="135">
        <f t="shared" si="25"/>
        <v>99.55863808322826</v>
      </c>
      <c r="AA73" s="160" t="b">
        <f t="shared" si="26"/>
        <v>1</v>
      </c>
    </row>
    <row r="74" spans="1:27" ht="32.450000000000003" customHeight="1" x14ac:dyDescent="0.2">
      <c r="A74" s="33">
        <v>71</v>
      </c>
      <c r="B74" s="132" t="s">
        <v>75</v>
      </c>
      <c r="C74" s="134" t="s">
        <v>2</v>
      </c>
      <c r="D74" s="133">
        <f>'+Мортка'!H73</f>
        <v>1015.36</v>
      </c>
      <c r="E74" s="133" t="str">
        <f>'+Юмас,Ямки'!H73</f>
        <v/>
      </c>
      <c r="F74" s="133" t="str">
        <f>'+Конда'!H73</f>
        <v/>
      </c>
      <c r="G74" s="133" t="str">
        <f>'+Междур'!H73</f>
        <v/>
      </c>
      <c r="H74" s="133" t="str">
        <f>'+Болчары'!H73</f>
        <v/>
      </c>
      <c r="I74" s="135">
        <f>'+Кума'!H73</f>
        <v>1090</v>
      </c>
      <c r="J74" s="133" t="str">
        <f>'+Половинка'!H73</f>
        <v/>
      </c>
      <c r="K74" s="133">
        <f>'+Луговой'!H73</f>
        <v>1150</v>
      </c>
      <c r="L74" s="133" t="str">
        <f>'+Мулымья'!H73</f>
        <v/>
      </c>
      <c r="M74" s="133">
        <f>'+Шугур'!H73</f>
        <v>1170</v>
      </c>
      <c r="N74" s="133" t="str">
        <f>'+Леуши'!H73</f>
        <v/>
      </c>
      <c r="O74" s="174">
        <f t="shared" si="17"/>
        <v>1106.3400000000001</v>
      </c>
      <c r="P74" s="133">
        <f t="shared" si="18"/>
        <v>1106.3400000000001</v>
      </c>
      <c r="Q74" s="220">
        <f>AVERAGE(F74,H74,K74,M74)</f>
        <v>1160</v>
      </c>
      <c r="R74" s="135">
        <v>1125</v>
      </c>
      <c r="S74" s="135">
        <f t="shared" si="23"/>
        <v>103.11111111111111</v>
      </c>
      <c r="T74" s="223">
        <f>AVERAGE(G74,D74,I74,N74,L74,J74)</f>
        <v>1052.68</v>
      </c>
      <c r="U74" s="135" t="b">
        <f t="shared" si="19"/>
        <v>1</v>
      </c>
      <c r="V74" s="135">
        <v>773.16666666666663</v>
      </c>
      <c r="W74" s="135">
        <f t="shared" si="20"/>
        <v>-333.17333333333352</v>
      </c>
      <c r="X74" s="135">
        <v>1076.6666666666667</v>
      </c>
      <c r="Y74" s="135">
        <v>1030</v>
      </c>
      <c r="Z74" s="135">
        <f t="shared" si="25"/>
        <v>102.20194174757282</v>
      </c>
      <c r="AA74" s="160" t="b">
        <f t="shared" si="26"/>
        <v>1</v>
      </c>
    </row>
    <row r="75" spans="1:27" ht="24.95" customHeight="1" x14ac:dyDescent="0.2">
      <c r="A75" s="33">
        <v>72</v>
      </c>
      <c r="B75" s="132" t="s">
        <v>108</v>
      </c>
      <c r="C75" s="134" t="s">
        <v>2</v>
      </c>
      <c r="D75" s="133">
        <f>'+Мортка'!H74</f>
        <v>295.995</v>
      </c>
      <c r="E75" s="133" t="str">
        <f>'+Юмас,Ямки'!H74</f>
        <v/>
      </c>
      <c r="F75" s="133">
        <f>'+Конда'!H74</f>
        <v>305</v>
      </c>
      <c r="G75" s="133">
        <f>'+Междур'!H74</f>
        <v>287.5</v>
      </c>
      <c r="H75" s="133" t="str">
        <f>'+Болчары'!H74</f>
        <v/>
      </c>
      <c r="I75" s="133">
        <f>'+Кума'!H74</f>
        <v>209.5</v>
      </c>
      <c r="J75" s="133">
        <f>'+Половинка'!H74</f>
        <v>330</v>
      </c>
      <c r="K75" s="133">
        <f>'+Луговой'!H74</f>
        <v>496</v>
      </c>
      <c r="L75" s="133" t="str">
        <f>'+Мулымья'!H74</f>
        <v/>
      </c>
      <c r="M75" s="133" t="str">
        <f>'+Шугур'!H74</f>
        <v/>
      </c>
      <c r="N75" s="133">
        <f>'+Леуши'!H74</f>
        <v>285</v>
      </c>
      <c r="O75" s="174">
        <f t="shared" si="17"/>
        <v>315.57071428571425</v>
      </c>
      <c r="P75" s="133">
        <f t="shared" si="18"/>
        <v>315.57071428571425</v>
      </c>
      <c r="Q75" s="220">
        <f t="shared" si="22"/>
        <v>400.5</v>
      </c>
      <c r="R75" s="135"/>
      <c r="S75" s="135"/>
      <c r="T75" s="223">
        <f t="shared" si="24"/>
        <v>281.59899999999999</v>
      </c>
      <c r="U75" s="135"/>
      <c r="V75" s="135"/>
      <c r="W75" s="135"/>
      <c r="X75" s="135"/>
      <c r="Y75" s="135"/>
      <c r="Z75" s="135"/>
      <c r="AA75" s="160" t="b">
        <f t="shared" si="26"/>
        <v>1</v>
      </c>
    </row>
    <row r="76" spans="1:27" s="8" customFormat="1" ht="24.75" customHeight="1" x14ac:dyDescent="0.2">
      <c r="A76" s="33">
        <v>73</v>
      </c>
      <c r="B76" s="132" t="s">
        <v>55</v>
      </c>
      <c r="C76" s="134" t="s">
        <v>2</v>
      </c>
      <c r="D76" s="133">
        <f>'+Мортка'!H75</f>
        <v>164.66666666666666</v>
      </c>
      <c r="E76" s="133" t="str">
        <f>'+Юмас,Ямки'!H75</f>
        <v/>
      </c>
      <c r="F76" s="133">
        <f>'+Конда'!H75</f>
        <v>205</v>
      </c>
      <c r="G76" s="133">
        <f>'+Междур'!H75</f>
        <v>186</v>
      </c>
      <c r="H76" s="133" t="str">
        <f>'+Болчары'!H75</f>
        <v/>
      </c>
      <c r="I76" s="133">
        <f>'+Кума'!H75</f>
        <v>168</v>
      </c>
      <c r="J76" s="133" t="str">
        <f>'+Половинка'!H75</f>
        <v/>
      </c>
      <c r="K76" s="133" t="str">
        <f>'+Луговой'!H75</f>
        <v/>
      </c>
      <c r="L76" s="133">
        <f>'+Мулымья'!H75</f>
        <v>200</v>
      </c>
      <c r="M76" s="133">
        <f>'+Шугур'!H75</f>
        <v>220</v>
      </c>
      <c r="N76" s="133">
        <f>'+Леуши'!H75</f>
        <v>200</v>
      </c>
      <c r="O76" s="174">
        <f t="shared" si="17"/>
        <v>191.95238095238093</v>
      </c>
      <c r="P76" s="133">
        <f t="shared" si="18"/>
        <v>191.95238095238093</v>
      </c>
      <c r="Q76" s="220">
        <f t="shared" ref="Q76:Q81" si="27">AVERAGE(F76,H76,K76,M76)</f>
        <v>212.5</v>
      </c>
      <c r="R76" s="135">
        <v>226.83333333333334</v>
      </c>
      <c r="S76" s="135">
        <f t="shared" si="23"/>
        <v>93.681116825863327</v>
      </c>
      <c r="T76" s="223">
        <f t="shared" ref="T76:T81" si="28">AVERAGE(G76,D76,I76,N76,L76,J76)</f>
        <v>183.73333333333332</v>
      </c>
      <c r="U76" s="135" t="b">
        <f t="shared" si="19"/>
        <v>1</v>
      </c>
      <c r="V76" s="135">
        <v>324.23809523809524</v>
      </c>
      <c r="W76" s="135">
        <f t="shared" si="20"/>
        <v>132.28571428571431</v>
      </c>
      <c r="X76" s="135">
        <v>203.16666666666666</v>
      </c>
      <c r="Y76" s="135">
        <v>195</v>
      </c>
      <c r="Z76" s="135">
        <f t="shared" si="25"/>
        <v>94.222222222222214</v>
      </c>
      <c r="AA76" s="160" t="b">
        <f t="shared" si="26"/>
        <v>1</v>
      </c>
    </row>
    <row r="77" spans="1:27" s="8" customFormat="1" ht="21" customHeight="1" x14ac:dyDescent="0.2">
      <c r="A77" s="33">
        <v>74</v>
      </c>
      <c r="B77" s="132" t="s">
        <v>52</v>
      </c>
      <c r="C77" s="134" t="s">
        <v>2</v>
      </c>
      <c r="D77" s="133">
        <f>'+Мортка'!H76</f>
        <v>155.66</v>
      </c>
      <c r="E77" s="133" t="str">
        <f>'+Юмас,Ямки'!H76</f>
        <v/>
      </c>
      <c r="F77" s="133">
        <f>'+Конда'!H76</f>
        <v>183.33333333333334</v>
      </c>
      <c r="G77" s="133">
        <f>'+Междур'!H76</f>
        <v>150</v>
      </c>
      <c r="H77" s="133">
        <f>'+Болчары'!H76</f>
        <v>169.66666666666666</v>
      </c>
      <c r="I77" s="133">
        <f>'+Кума'!H76</f>
        <v>157.66666666666666</v>
      </c>
      <c r="J77" s="133">
        <f>'+Половинка'!H76</f>
        <v>186.66666666666666</v>
      </c>
      <c r="K77" s="133">
        <f>'+Луговой'!H76</f>
        <v>176.66666666666666</v>
      </c>
      <c r="L77" s="133">
        <f>'+Мулымья'!H76</f>
        <v>194.5</v>
      </c>
      <c r="M77" s="133">
        <f>'+Шугур'!H76</f>
        <v>178.33333333333334</v>
      </c>
      <c r="N77" s="133">
        <f>'+Леуши'!H76</f>
        <v>180</v>
      </c>
      <c r="O77" s="174">
        <f t="shared" si="17"/>
        <v>173.24933333333331</v>
      </c>
      <c r="P77" s="133">
        <f t="shared" si="18"/>
        <v>173.24933333333331</v>
      </c>
      <c r="Q77" s="220">
        <f t="shared" si="27"/>
        <v>177</v>
      </c>
      <c r="R77" s="135">
        <v>250.45833333333334</v>
      </c>
      <c r="S77" s="135">
        <f t="shared" si="23"/>
        <v>70.670437531192803</v>
      </c>
      <c r="T77" s="223">
        <f t="shared" si="28"/>
        <v>170.7488888888889</v>
      </c>
      <c r="U77" s="135" t="b">
        <f t="shared" si="19"/>
        <v>1</v>
      </c>
      <c r="V77" s="135">
        <v>235.87878787878788</v>
      </c>
      <c r="W77" s="135">
        <f t="shared" si="20"/>
        <v>62.629454545454564</v>
      </c>
      <c r="X77" s="135">
        <v>245.5151515151515</v>
      </c>
      <c r="Y77" s="135">
        <v>244.45238095238096</v>
      </c>
      <c r="Z77" s="135">
        <f t="shared" si="25"/>
        <v>69.8495503392747</v>
      </c>
      <c r="AA77" s="160" t="b">
        <f t="shared" si="26"/>
        <v>1</v>
      </c>
    </row>
    <row r="78" spans="1:27" s="8" customFormat="1" ht="24" customHeight="1" x14ac:dyDescent="0.2">
      <c r="A78" s="33">
        <v>75</v>
      </c>
      <c r="B78" s="132" t="s">
        <v>109</v>
      </c>
      <c r="C78" s="134" t="s">
        <v>2</v>
      </c>
      <c r="D78" s="133">
        <f>'+Мортка'!H77</f>
        <v>198</v>
      </c>
      <c r="E78" s="133" t="str">
        <f>'+Юмас,Ямки'!H77</f>
        <v/>
      </c>
      <c r="F78" s="133">
        <f>'+Конда'!H77</f>
        <v>244</v>
      </c>
      <c r="G78" s="133">
        <f>'+Междур'!H77</f>
        <v>187.5</v>
      </c>
      <c r="H78" s="133">
        <f>'+Болчары'!H77</f>
        <v>214.81333333333336</v>
      </c>
      <c r="I78" s="133">
        <f>'+Кума'!H77</f>
        <v>227</v>
      </c>
      <c r="J78" s="133">
        <f>'+Половинка'!H77</f>
        <v>204.79999999999998</v>
      </c>
      <c r="K78" s="133">
        <f>'+Луговой'!H77</f>
        <v>245</v>
      </c>
      <c r="L78" s="133">
        <f>'+Мулымья'!H77</f>
        <v>235.13</v>
      </c>
      <c r="M78" s="133">
        <f>'+Шугур'!H77</f>
        <v>250</v>
      </c>
      <c r="N78" s="133" t="str">
        <f>'+Леуши'!H77</f>
        <v/>
      </c>
      <c r="O78" s="174">
        <f t="shared" si="17"/>
        <v>222.91592592592593</v>
      </c>
      <c r="P78" s="133">
        <f t="shared" si="18"/>
        <v>222.91592592592593</v>
      </c>
      <c r="Q78" s="220">
        <f t="shared" si="27"/>
        <v>238.45333333333335</v>
      </c>
      <c r="R78" s="135">
        <v>236.28375</v>
      </c>
      <c r="S78" s="135">
        <f t="shared" si="23"/>
        <v>100.91821097867854</v>
      </c>
      <c r="T78" s="223">
        <f t="shared" si="28"/>
        <v>210.48600000000002</v>
      </c>
      <c r="U78" s="135" t="b">
        <f t="shared" si="19"/>
        <v>1</v>
      </c>
      <c r="V78" s="135">
        <v>284.9636363636364</v>
      </c>
      <c r="W78" s="135">
        <f t="shared" si="20"/>
        <v>62.047710437710464</v>
      </c>
      <c r="X78" s="135">
        <v>229.95148148148149</v>
      </c>
      <c r="Y78" s="135">
        <v>216.95266666666666</v>
      </c>
      <c r="Z78" s="135">
        <f t="shared" si="25"/>
        <v>97.019319114153944</v>
      </c>
      <c r="AA78" s="160" t="b">
        <f t="shared" si="26"/>
        <v>1</v>
      </c>
    </row>
    <row r="79" spans="1:27" s="8" customFormat="1" ht="26.25" customHeight="1" x14ac:dyDescent="0.2">
      <c r="A79" s="33">
        <v>76</v>
      </c>
      <c r="B79" s="132" t="s">
        <v>110</v>
      </c>
      <c r="C79" s="134" t="s">
        <v>2</v>
      </c>
      <c r="D79" s="133">
        <f>'+Мортка'!H78</f>
        <v>299</v>
      </c>
      <c r="E79" s="133" t="str">
        <f>'+Юмас,Ямки'!H78</f>
        <v/>
      </c>
      <c r="F79" s="133">
        <f>'+Конда'!H78</f>
        <v>380</v>
      </c>
      <c r="G79" s="133">
        <f>'+Междур'!H78</f>
        <v>310</v>
      </c>
      <c r="H79" s="133">
        <f>'+Болчары'!H78</f>
        <v>343</v>
      </c>
      <c r="I79" s="133">
        <f>'+Кума'!H78</f>
        <v>292.5</v>
      </c>
      <c r="J79" s="133">
        <f>'+Половинка'!H78</f>
        <v>280</v>
      </c>
      <c r="K79" s="133">
        <f>'+Луговой'!H78</f>
        <v>404</v>
      </c>
      <c r="L79" s="133" t="str">
        <f>'+Мулымья'!H78</f>
        <v/>
      </c>
      <c r="M79" s="133">
        <f>'+Шугур'!H78</f>
        <v>390</v>
      </c>
      <c r="N79" s="133" t="str">
        <f>'+Леуши'!H78</f>
        <v/>
      </c>
      <c r="O79" s="174">
        <f t="shared" si="17"/>
        <v>337.3125</v>
      </c>
      <c r="P79" s="133">
        <f t="shared" si="18"/>
        <v>337.3125</v>
      </c>
      <c r="Q79" s="220">
        <f t="shared" si="27"/>
        <v>379.25</v>
      </c>
      <c r="R79" s="135">
        <v>516.375</v>
      </c>
      <c r="S79" s="135">
        <f t="shared" si="23"/>
        <v>73.444686516581939</v>
      </c>
      <c r="T79" s="223">
        <f t="shared" si="28"/>
        <v>295.375</v>
      </c>
      <c r="U79" s="135" t="b">
        <f t="shared" si="19"/>
        <v>1</v>
      </c>
      <c r="V79" s="135">
        <v>308.74074074074076</v>
      </c>
      <c r="W79" s="135">
        <f t="shared" si="20"/>
        <v>-28.571759259259238</v>
      </c>
      <c r="X79" s="135">
        <v>349.80952380952385</v>
      </c>
      <c r="Y79" s="135">
        <v>334.88888888888891</v>
      </c>
      <c r="Z79" s="135">
        <f t="shared" si="25"/>
        <v>88.200895819508958</v>
      </c>
      <c r="AA79" s="160" t="b">
        <f t="shared" si="26"/>
        <v>1</v>
      </c>
    </row>
    <row r="80" spans="1:27" s="8" customFormat="1" ht="24.75" customHeight="1" x14ac:dyDescent="0.2">
      <c r="A80" s="33">
        <v>77</v>
      </c>
      <c r="B80" s="132" t="s">
        <v>14</v>
      </c>
      <c r="C80" s="134" t="s">
        <v>2</v>
      </c>
      <c r="D80" s="133">
        <f>'+Мортка'!H79</f>
        <v>366</v>
      </c>
      <c r="E80" s="133" t="str">
        <f>'+Юмас,Ямки'!H79</f>
        <v/>
      </c>
      <c r="F80" s="133">
        <f>'+Конда'!H79</f>
        <v>369</v>
      </c>
      <c r="G80" s="133">
        <f>'+Междур'!H79</f>
        <v>345</v>
      </c>
      <c r="H80" s="133" t="str">
        <f>'+Болчары'!H79</f>
        <v/>
      </c>
      <c r="I80" s="133">
        <f>'+Кума'!H79</f>
        <v>325</v>
      </c>
      <c r="J80" s="133">
        <f>'+Половинка'!H79</f>
        <v>354</v>
      </c>
      <c r="K80" s="133">
        <f>'+Луговой'!H79</f>
        <v>383</v>
      </c>
      <c r="L80" s="133">
        <f>'+Мулымья'!H79</f>
        <v>367.5</v>
      </c>
      <c r="M80" s="133">
        <f>'+Шугур'!H79</f>
        <v>370</v>
      </c>
      <c r="N80" s="133">
        <f>'+Леуши'!H79</f>
        <v>364.5</v>
      </c>
      <c r="O80" s="174">
        <f t="shared" si="17"/>
        <v>360.44444444444446</v>
      </c>
      <c r="P80" s="133">
        <f t="shared" si="18"/>
        <v>360.44444444444446</v>
      </c>
      <c r="Q80" s="220">
        <f t="shared" si="27"/>
        <v>374</v>
      </c>
      <c r="R80" s="135">
        <v>358.16666666666669</v>
      </c>
      <c r="S80" s="135">
        <f t="shared" si="23"/>
        <v>104.42066077245229</v>
      </c>
      <c r="T80" s="223">
        <f t="shared" si="28"/>
        <v>353.66666666666669</v>
      </c>
      <c r="U80" s="135" t="b">
        <f t="shared" si="19"/>
        <v>1</v>
      </c>
      <c r="V80" s="135">
        <v>356.68181818181819</v>
      </c>
      <c r="W80" s="135">
        <f t="shared" si="20"/>
        <v>-3.7626262626262701</v>
      </c>
      <c r="X80" s="135">
        <v>341.90151515151518</v>
      </c>
      <c r="Y80" s="135">
        <v>337.20238095238102</v>
      </c>
      <c r="Z80" s="135">
        <f t="shared" si="25"/>
        <v>104.88261253309797</v>
      </c>
      <c r="AA80" s="160" t="b">
        <f t="shared" si="26"/>
        <v>1</v>
      </c>
    </row>
    <row r="81" spans="1:27" s="8" customFormat="1" ht="21.75" customHeight="1" x14ac:dyDescent="0.2">
      <c r="A81" s="33">
        <v>78</v>
      </c>
      <c r="B81" s="132" t="s">
        <v>158</v>
      </c>
      <c r="C81" s="134" t="s">
        <v>2</v>
      </c>
      <c r="D81" s="133">
        <f>'+Мортка'!H80</f>
        <v>248.57</v>
      </c>
      <c r="E81" s="133" t="str">
        <f>'+Юмас,Ямки'!H80</f>
        <v/>
      </c>
      <c r="F81" s="133">
        <f>'+Конда'!H80</f>
        <v>265</v>
      </c>
      <c r="G81" s="133">
        <f>'+Междур'!H80</f>
        <v>270.88499999999999</v>
      </c>
      <c r="H81" s="133">
        <f>'+Болчары'!H80</f>
        <v>262.5</v>
      </c>
      <c r="I81" s="133">
        <f>'+Кума'!H80</f>
        <v>246.5</v>
      </c>
      <c r="J81" s="133">
        <f>'+Половинка'!H80</f>
        <v>238.4</v>
      </c>
      <c r="K81" s="133">
        <f>'+Луговой'!H80</f>
        <v>277.5</v>
      </c>
      <c r="L81" s="133">
        <f>'+Мулымья'!H80</f>
        <v>215.95</v>
      </c>
      <c r="M81" s="133">
        <f>'+Шугур'!H80</f>
        <v>265</v>
      </c>
      <c r="N81" s="133">
        <f>'+Леуши'!H80</f>
        <v>265</v>
      </c>
      <c r="O81" s="174">
        <f t="shared" si="17"/>
        <v>255.53050000000002</v>
      </c>
      <c r="P81" s="133">
        <f t="shared" si="18"/>
        <v>255.53050000000002</v>
      </c>
      <c r="Q81" s="220">
        <f t="shared" si="27"/>
        <v>267.5</v>
      </c>
      <c r="R81" s="135">
        <v>255.625</v>
      </c>
      <c r="S81" s="135">
        <f t="shared" si="23"/>
        <v>104.64547677261614</v>
      </c>
      <c r="T81" s="223">
        <f t="shared" si="28"/>
        <v>247.55083333333334</v>
      </c>
      <c r="U81" s="135" t="b">
        <f t="shared" si="19"/>
        <v>1</v>
      </c>
      <c r="V81" s="135">
        <v>247.76383333333334</v>
      </c>
      <c r="W81" s="135">
        <f t="shared" si="20"/>
        <v>-7.7666666666666799</v>
      </c>
      <c r="X81" s="135">
        <v>239.14500000000004</v>
      </c>
      <c r="Y81" s="135">
        <v>236.2175</v>
      </c>
      <c r="Z81" s="135">
        <f t="shared" si="25"/>
        <v>104.79783815057451</v>
      </c>
      <c r="AA81" s="160" t="b">
        <f t="shared" si="26"/>
        <v>1</v>
      </c>
    </row>
    <row r="82" spans="1:27" s="8" customFormat="1" ht="24.95" customHeight="1" x14ac:dyDescent="0.2">
      <c r="A82" s="33">
        <v>79</v>
      </c>
      <c r="B82" s="132" t="s">
        <v>42</v>
      </c>
      <c r="C82" s="134" t="s">
        <v>2</v>
      </c>
      <c r="D82" s="133">
        <f>'+Мортка'!H81</f>
        <v>229</v>
      </c>
      <c r="E82" s="133" t="str">
        <f>'+Юмас,Ямки'!H81</f>
        <v/>
      </c>
      <c r="F82" s="133">
        <f>'+Конда'!H81</f>
        <v>273.33333333333331</v>
      </c>
      <c r="G82" s="133">
        <f>'+Междур'!H81</f>
        <v>211.33333333333334</v>
      </c>
      <c r="H82" s="133">
        <f>'+Болчары'!H81</f>
        <v>255</v>
      </c>
      <c r="I82" s="133">
        <f>'+Кума'!H81</f>
        <v>222.33333333333334</v>
      </c>
      <c r="J82" s="133">
        <f>'+Половинка'!H81</f>
        <v>185.29999999999998</v>
      </c>
      <c r="K82" s="133">
        <f>'+Луговой'!H81</f>
        <v>285</v>
      </c>
      <c r="L82" s="133">
        <f>'+Мулымья'!H81</f>
        <v>194.66666666666666</v>
      </c>
      <c r="M82" s="133">
        <f>'+Шугур'!H81</f>
        <v>223.66666666666666</v>
      </c>
      <c r="N82" s="133">
        <f>'+Леуши'!H81</f>
        <v>262.5</v>
      </c>
      <c r="O82" s="174">
        <f t="shared" si="17"/>
        <v>234.21333333333331</v>
      </c>
      <c r="P82" s="133">
        <f t="shared" si="18"/>
        <v>234.21333333333331</v>
      </c>
      <c r="Q82" s="220">
        <f t="shared" ref="Q82:Q86" si="29">AVERAGE(F82,H82,K82,M82)</f>
        <v>259.25</v>
      </c>
      <c r="R82" s="135">
        <v>247.33333333333334</v>
      </c>
      <c r="S82" s="135">
        <f t="shared" si="23"/>
        <v>104.81805929919136</v>
      </c>
      <c r="T82" s="223">
        <f t="shared" si="24"/>
        <v>217.52222222222224</v>
      </c>
      <c r="U82" s="135" t="b">
        <f t="shared" si="19"/>
        <v>1</v>
      </c>
      <c r="V82" s="135">
        <v>239.54545454545453</v>
      </c>
      <c r="W82" s="135">
        <f t="shared" si="20"/>
        <v>5.3321212121212227</v>
      </c>
      <c r="X82" s="135">
        <v>225.36363636363637</v>
      </c>
      <c r="Y82" s="135">
        <v>215.73809523809524</v>
      </c>
      <c r="Z82" s="135">
        <f t="shared" si="25"/>
        <v>100.82698745539491</v>
      </c>
      <c r="AA82" s="160" t="b">
        <f t="shared" si="26"/>
        <v>1</v>
      </c>
    </row>
    <row r="83" spans="1:27" s="8" customFormat="1" ht="24.95" customHeight="1" x14ac:dyDescent="0.2">
      <c r="A83" s="33">
        <v>80</v>
      </c>
      <c r="B83" s="132" t="s">
        <v>44</v>
      </c>
      <c r="C83" s="134" t="s">
        <v>2</v>
      </c>
      <c r="D83" s="133">
        <f>'+Мортка'!H82</f>
        <v>345.66666666666669</v>
      </c>
      <c r="E83" s="133" t="str">
        <f>'+Юмас,Ямки'!H82</f>
        <v/>
      </c>
      <c r="F83" s="135">
        <f>'+Конда'!H82</f>
        <v>292.5</v>
      </c>
      <c r="G83" s="133">
        <f>'+Междур'!H82</f>
        <v>301.62333333333328</v>
      </c>
      <c r="H83" s="133">
        <f>'+Болчары'!H82</f>
        <v>282.5</v>
      </c>
      <c r="I83" s="133">
        <f>'+Кума'!H82</f>
        <v>303.5</v>
      </c>
      <c r="J83" s="133">
        <f>'+Половинка'!H82</f>
        <v>245.8</v>
      </c>
      <c r="K83" s="133">
        <f>'+Луговой'!H82</f>
        <v>281</v>
      </c>
      <c r="L83" s="133">
        <f>'+Мулымья'!H82</f>
        <v>265.66666666666669</v>
      </c>
      <c r="M83" s="133" t="str">
        <f>'+Шугур'!H82</f>
        <v/>
      </c>
      <c r="N83" s="133">
        <f>'+Леуши'!H82</f>
        <v>210</v>
      </c>
      <c r="O83" s="174">
        <f t="shared" si="17"/>
        <v>280.91740740740738</v>
      </c>
      <c r="P83" s="133">
        <f t="shared" si="18"/>
        <v>280.91740740740738</v>
      </c>
      <c r="Q83" s="220">
        <f t="shared" si="29"/>
        <v>285.33333333333331</v>
      </c>
      <c r="R83" s="135">
        <v>275</v>
      </c>
      <c r="S83" s="135">
        <f t="shared" si="23"/>
        <v>103.75757575757576</v>
      </c>
      <c r="T83" s="223">
        <f t="shared" si="24"/>
        <v>278.70944444444444</v>
      </c>
      <c r="U83" s="135" t="b">
        <f t="shared" si="19"/>
        <v>1</v>
      </c>
      <c r="V83" s="135">
        <v>303.63121212121212</v>
      </c>
      <c r="W83" s="135">
        <f t="shared" si="20"/>
        <v>22.713804713804734</v>
      </c>
      <c r="X83" s="135">
        <v>271.04166666666669</v>
      </c>
      <c r="Y83" s="135">
        <v>267.66666666666669</v>
      </c>
      <c r="Z83" s="135">
        <f t="shared" si="25"/>
        <v>104.1255707762557</v>
      </c>
      <c r="AA83" s="160" t="b">
        <f t="shared" si="26"/>
        <v>1</v>
      </c>
    </row>
    <row r="84" spans="1:27" ht="24.95" customHeight="1" x14ac:dyDescent="0.2">
      <c r="A84" s="33">
        <v>81</v>
      </c>
      <c r="B84" s="132" t="s">
        <v>33</v>
      </c>
      <c r="C84" s="134" t="s">
        <v>2</v>
      </c>
      <c r="D84" s="133">
        <f>'+Мортка'!H83</f>
        <v>218.11</v>
      </c>
      <c r="E84" s="133" t="str">
        <f>'+Юмас,Ямки'!H83</f>
        <v/>
      </c>
      <c r="F84" s="133">
        <f>'+Конда'!H83</f>
        <v>180.5</v>
      </c>
      <c r="G84" s="133">
        <f>'+Междур'!H83</f>
        <v>216.20000000000002</v>
      </c>
      <c r="H84" s="133">
        <f>'+Болчары'!H83</f>
        <v>200.5</v>
      </c>
      <c r="I84" s="133">
        <f>'+Кума'!H83</f>
        <v>207.5</v>
      </c>
      <c r="J84" s="133">
        <f>'+Половинка'!H83</f>
        <v>193.5</v>
      </c>
      <c r="K84" s="133">
        <f>'+Луговой'!H83</f>
        <v>246.375</v>
      </c>
      <c r="L84" s="133">
        <f>'+Мулымья'!H83</f>
        <v>194.72000000000003</v>
      </c>
      <c r="M84" s="133">
        <f>'+Шугур'!H83</f>
        <v>220</v>
      </c>
      <c r="N84" s="133">
        <f>'+Леуши'!H83</f>
        <v>214</v>
      </c>
      <c r="O84" s="174">
        <f t="shared" si="17"/>
        <v>209.14049999999997</v>
      </c>
      <c r="P84" s="133">
        <f t="shared" si="18"/>
        <v>209.14049999999997</v>
      </c>
      <c r="Q84" s="220">
        <f t="shared" si="29"/>
        <v>211.84375</v>
      </c>
      <c r="R84" s="135">
        <v>210.57374999999999</v>
      </c>
      <c r="S84" s="135">
        <f t="shared" si="23"/>
        <v>100.60311411085191</v>
      </c>
      <c r="T84" s="223">
        <f>AVERAGE(G84,D84,I84,N84,L84,J84)</f>
        <v>207.33833333333337</v>
      </c>
      <c r="U84" s="135" t="b">
        <f t="shared" si="19"/>
        <v>1</v>
      </c>
      <c r="V84" s="135">
        <v>204.72233333333332</v>
      </c>
      <c r="W84" s="135">
        <f t="shared" si="20"/>
        <v>-4.4181666666666501</v>
      </c>
      <c r="X84" s="135">
        <v>204.72233333333332</v>
      </c>
      <c r="Y84" s="135">
        <v>204.20388888888888</v>
      </c>
      <c r="Z84" s="135">
        <f t="shared" si="25"/>
        <v>101.53495825250909</v>
      </c>
      <c r="AA84" s="160" t="b">
        <f t="shared" si="26"/>
        <v>1</v>
      </c>
    </row>
    <row r="85" spans="1:27" s="8" customFormat="1" ht="24.95" customHeight="1" x14ac:dyDescent="0.2">
      <c r="A85" s="33">
        <v>82</v>
      </c>
      <c r="B85" s="132" t="s">
        <v>46</v>
      </c>
      <c r="C85" s="134" t="s">
        <v>2</v>
      </c>
      <c r="D85" s="133">
        <f>'+Мортка'!H84</f>
        <v>240.5</v>
      </c>
      <c r="E85" s="133" t="str">
        <f>'+Юмас,Ямки'!H84</f>
        <v/>
      </c>
      <c r="F85" s="133">
        <f>'+Конда'!H84</f>
        <v>266.75</v>
      </c>
      <c r="G85" s="133">
        <f>'+Междур'!H84</f>
        <v>234.33333333333334</v>
      </c>
      <c r="H85" s="133">
        <f>'+Болчары'!H84</f>
        <v>275</v>
      </c>
      <c r="I85" s="133">
        <f>'+Кума'!H84</f>
        <v>232</v>
      </c>
      <c r="J85" s="133">
        <f>'+Половинка'!H84</f>
        <v>220</v>
      </c>
      <c r="K85" s="133">
        <f>'+Луговой'!H84</f>
        <v>264.33333333333331</v>
      </c>
      <c r="L85" s="133">
        <f>'+Мулымья'!H84</f>
        <v>276.43333333333334</v>
      </c>
      <c r="M85" s="133">
        <f>'+Шугур'!H84</f>
        <v>262</v>
      </c>
      <c r="N85" s="133">
        <f>'+Леуши'!H84</f>
        <v>256.5</v>
      </c>
      <c r="O85" s="174">
        <f t="shared" si="17"/>
        <v>252.78500000000003</v>
      </c>
      <c r="P85" s="133">
        <f t="shared" si="18"/>
        <v>252.78500000000003</v>
      </c>
      <c r="Q85" s="220">
        <f t="shared" si="29"/>
        <v>267.02083333333331</v>
      </c>
      <c r="R85" s="135">
        <v>255.5</v>
      </c>
      <c r="S85" s="135">
        <f t="shared" si="23"/>
        <v>104.50913242009132</v>
      </c>
      <c r="T85" s="223">
        <f t="shared" si="24"/>
        <v>243.29444444444445</v>
      </c>
      <c r="U85" s="135" t="b">
        <f t="shared" si="19"/>
        <v>1</v>
      </c>
      <c r="V85" s="135">
        <v>248.50121212121212</v>
      </c>
      <c r="W85" s="135">
        <f t="shared" si="20"/>
        <v>-4.2837878787879049</v>
      </c>
      <c r="X85" s="135">
        <v>239.26000000000002</v>
      </c>
      <c r="Y85" s="135">
        <v>233.69047619047618</v>
      </c>
      <c r="Z85" s="135">
        <f t="shared" si="25"/>
        <v>104.10969604347089</v>
      </c>
      <c r="AA85" s="160" t="b">
        <f t="shared" si="26"/>
        <v>1</v>
      </c>
    </row>
    <row r="86" spans="1:27" ht="24.95" customHeight="1" x14ac:dyDescent="0.2">
      <c r="A86" s="33">
        <v>83</v>
      </c>
      <c r="B86" s="132" t="s">
        <v>159</v>
      </c>
      <c r="C86" s="132" t="s">
        <v>2</v>
      </c>
      <c r="D86" s="133">
        <f>'+Мортка'!H85</f>
        <v>945</v>
      </c>
      <c r="E86" s="133" t="str">
        <f>'+Юмас,Ямки'!H85</f>
        <v/>
      </c>
      <c r="F86" s="133" t="str">
        <f>'+Конда'!H85</f>
        <v/>
      </c>
      <c r="G86" s="133">
        <f>'+Междур'!H85</f>
        <v>1100</v>
      </c>
      <c r="H86" s="133">
        <f>'+Болчары'!H85</f>
        <v>1160</v>
      </c>
      <c r="I86" s="133" t="str">
        <f>'+Кума'!H85</f>
        <v/>
      </c>
      <c r="J86" s="133" t="str">
        <f>'+Половинка'!H85</f>
        <v/>
      </c>
      <c r="K86" s="133" t="str">
        <f>'+Луговой'!H85</f>
        <v/>
      </c>
      <c r="L86" s="133" t="str">
        <f>'+Мулымья'!H85</f>
        <v/>
      </c>
      <c r="M86" s="133" t="str">
        <f>'+Шугур'!H85</f>
        <v/>
      </c>
      <c r="N86" s="133" t="str">
        <f>'+Леуши'!H85</f>
        <v/>
      </c>
      <c r="O86" s="174">
        <f t="shared" si="17"/>
        <v>1068.3333333333333</v>
      </c>
      <c r="P86" s="133">
        <f t="shared" si="18"/>
        <v>1068.3333333333333</v>
      </c>
      <c r="Q86" s="220">
        <f t="shared" si="29"/>
        <v>1160</v>
      </c>
      <c r="R86" s="135">
        <v>1116.1099999999999</v>
      </c>
      <c r="S86" s="135">
        <f t="shared" si="23"/>
        <v>103.93240809597621</v>
      </c>
      <c r="T86" s="223">
        <f>AVERAGE(G86,D86,I86,N86,L86,J86)</f>
        <v>1022.5</v>
      </c>
      <c r="U86" s="135" t="b">
        <f t="shared" si="19"/>
        <v>1</v>
      </c>
      <c r="V86" s="135">
        <v>1114.4466666666667</v>
      </c>
      <c r="W86" s="135">
        <f t="shared" si="20"/>
        <v>46.113333333333458</v>
      </c>
      <c r="X86" s="135">
        <v>1114.4466666666667</v>
      </c>
      <c r="Y86" s="135">
        <v>1010</v>
      </c>
      <c r="Z86" s="135">
        <f t="shared" si="25"/>
        <v>101.23762376237624</v>
      </c>
      <c r="AA86" s="160" t="b">
        <f t="shared" si="26"/>
        <v>1</v>
      </c>
    </row>
    <row r="87" spans="1:27" ht="27.75" customHeight="1" x14ac:dyDescent="0.2">
      <c r="A87" s="33">
        <v>84</v>
      </c>
      <c r="B87" s="132" t="s">
        <v>160</v>
      </c>
      <c r="C87" s="132" t="s">
        <v>2</v>
      </c>
      <c r="D87" s="133">
        <f>'+Мортка'!H86</f>
        <v>700</v>
      </c>
      <c r="E87" s="133" t="str">
        <f>'+Юмас,Ямки'!H86</f>
        <v/>
      </c>
      <c r="F87" s="133" t="str">
        <f>'+Конда'!H86</f>
        <v/>
      </c>
      <c r="G87" s="133" t="str">
        <f>'+Междур'!H86</f>
        <v/>
      </c>
      <c r="H87" s="133" t="str">
        <f>'+Болчары'!H86</f>
        <v/>
      </c>
      <c r="I87" s="133">
        <f>'+Кума'!H86</f>
        <v>840</v>
      </c>
      <c r="J87" s="133" t="str">
        <f>'+Половинка'!H86</f>
        <v/>
      </c>
      <c r="K87" s="133" t="str">
        <f>'+Луговой'!H86</f>
        <v/>
      </c>
      <c r="L87" s="133" t="str">
        <f>'+Мулымья'!H86</f>
        <v/>
      </c>
      <c r="M87" s="133" t="str">
        <f>'+Шугур'!H86</f>
        <v/>
      </c>
      <c r="N87" s="133" t="str">
        <f>'+Леуши'!H86</f>
        <v/>
      </c>
      <c r="O87" s="174">
        <f t="shared" si="17"/>
        <v>770</v>
      </c>
      <c r="P87" s="133">
        <f t="shared" si="18"/>
        <v>770</v>
      </c>
      <c r="Q87" s="220"/>
      <c r="R87" s="135"/>
      <c r="S87" s="135"/>
      <c r="T87" s="223">
        <f t="shared" si="24"/>
        <v>770</v>
      </c>
      <c r="U87" s="135"/>
      <c r="V87" s="135"/>
      <c r="W87" s="135"/>
      <c r="X87" s="135"/>
      <c r="Y87" s="135"/>
      <c r="Z87" s="135"/>
      <c r="AA87" s="160" t="b">
        <f t="shared" si="26"/>
        <v>0</v>
      </c>
    </row>
    <row r="88" spans="1:27" ht="27.75" customHeight="1" x14ac:dyDescent="0.2">
      <c r="A88" s="33">
        <v>85</v>
      </c>
      <c r="B88" s="132" t="s">
        <v>161</v>
      </c>
      <c r="C88" s="132" t="s">
        <v>2</v>
      </c>
      <c r="D88" s="133">
        <f>'+Мортка'!H87</f>
        <v>650</v>
      </c>
      <c r="E88" s="133" t="str">
        <f>'+Юмас,Ямки'!H87</f>
        <v/>
      </c>
      <c r="F88" s="133" t="str">
        <f>'+Конда'!H87</f>
        <v/>
      </c>
      <c r="G88" s="133" t="str">
        <f>'+Междур'!H87</f>
        <v/>
      </c>
      <c r="H88" s="133" t="str">
        <f>'+Болчары'!H87</f>
        <v/>
      </c>
      <c r="I88" s="133" t="str">
        <f>'+Кума'!H87</f>
        <v/>
      </c>
      <c r="J88" s="133" t="str">
        <f>'+Половинка'!H87</f>
        <v/>
      </c>
      <c r="K88" s="133" t="str">
        <f>'+Луговой'!H87</f>
        <v/>
      </c>
      <c r="L88" s="133" t="str">
        <f>'+Мулымья'!H87</f>
        <v/>
      </c>
      <c r="M88" s="133" t="str">
        <f>'+Шугур'!H87</f>
        <v/>
      </c>
      <c r="N88" s="133" t="str">
        <f>'+Леуши'!H87</f>
        <v/>
      </c>
      <c r="O88" s="174">
        <f t="shared" ref="O88:O116" si="30">IFERROR(P88,"")</f>
        <v>650</v>
      </c>
      <c r="P88" s="133">
        <f t="shared" ref="P88:P116" si="31">AVERAGEIF(D88:N88,"&gt;0")</f>
        <v>650</v>
      </c>
      <c r="Q88" s="220"/>
      <c r="R88" s="135"/>
      <c r="S88" s="135"/>
      <c r="T88" s="223">
        <f t="shared" si="24"/>
        <v>650</v>
      </c>
      <c r="U88" s="135"/>
      <c r="V88" s="135"/>
      <c r="W88" s="135"/>
      <c r="X88" s="135"/>
      <c r="Y88" s="135"/>
      <c r="Z88" s="135"/>
      <c r="AA88" s="160" t="b">
        <f t="shared" si="26"/>
        <v>0</v>
      </c>
    </row>
    <row r="89" spans="1:27" ht="29.25" customHeight="1" x14ac:dyDescent="0.2">
      <c r="A89" s="33">
        <v>86</v>
      </c>
      <c r="B89" s="132" t="s">
        <v>162</v>
      </c>
      <c r="C89" s="132" t="s">
        <v>2</v>
      </c>
      <c r="D89" s="133" t="str">
        <f>'+Мортка'!H88</f>
        <v/>
      </c>
      <c r="E89" s="133" t="str">
        <f>'+Юмас,Ямки'!H88</f>
        <v/>
      </c>
      <c r="F89" s="133">
        <f>'+Конда'!H88</f>
        <v>786.5</v>
      </c>
      <c r="G89" s="133" t="str">
        <f>'+Междур'!H88</f>
        <v/>
      </c>
      <c r="H89" s="133" t="str">
        <f>'+Болчары'!H88</f>
        <v/>
      </c>
      <c r="I89" s="133">
        <f>'+Кума'!H88</f>
        <v>733</v>
      </c>
      <c r="J89" s="135" t="str">
        <f>'+Половинка'!H88</f>
        <v/>
      </c>
      <c r="K89" s="133" t="str">
        <f>'+Луговой'!H88</f>
        <v/>
      </c>
      <c r="L89" s="133" t="str">
        <f>'+Мулымья'!H88</f>
        <v/>
      </c>
      <c r="M89" s="133">
        <f>'+Шугур'!H88</f>
        <v>700</v>
      </c>
      <c r="N89" s="133" t="str">
        <f>'+Леуши'!H88</f>
        <v/>
      </c>
      <c r="O89" s="174">
        <f>IFERROR(P89,"")</f>
        <v>739.83333333333337</v>
      </c>
      <c r="P89" s="133">
        <f t="shared" si="31"/>
        <v>739.83333333333337</v>
      </c>
      <c r="Q89" s="220">
        <f>AVERAGE(F89,H89,K89,M89)</f>
        <v>743.25</v>
      </c>
      <c r="R89" s="135">
        <v>730.63499999999999</v>
      </c>
      <c r="S89" s="135">
        <f t="shared" si="23"/>
        <v>101.72658030343469</v>
      </c>
      <c r="T89" s="223">
        <f>AVERAGE(G89,D89,I89,N89,L89,J89)</f>
        <v>733</v>
      </c>
      <c r="U89" s="135" t="b">
        <f t="shared" si="19"/>
        <v>1</v>
      </c>
      <c r="V89" s="135">
        <v>624.67500000000007</v>
      </c>
      <c r="W89" s="135">
        <f t="shared" si="20"/>
        <v>-115.1583333333333</v>
      </c>
      <c r="X89" s="135">
        <v>722.51</v>
      </c>
      <c r="Y89" s="135">
        <v>810</v>
      </c>
      <c r="Z89" s="135">
        <f t="shared" si="25"/>
        <v>90.493827160493822</v>
      </c>
      <c r="AA89" s="160" t="b">
        <f t="shared" si="26"/>
        <v>1</v>
      </c>
    </row>
    <row r="90" spans="1:27" ht="27" customHeight="1" x14ac:dyDescent="0.2">
      <c r="A90" s="33">
        <v>87</v>
      </c>
      <c r="B90" s="132" t="s">
        <v>138</v>
      </c>
      <c r="C90" s="134" t="s">
        <v>2</v>
      </c>
      <c r="D90" s="133">
        <f>'+Мортка'!H89</f>
        <v>149.995</v>
      </c>
      <c r="E90" s="133" t="str">
        <f>'+Юмас,Ямки'!H89</f>
        <v/>
      </c>
      <c r="F90" s="133">
        <f>'+Конда'!H89</f>
        <v>280</v>
      </c>
      <c r="G90" s="133">
        <f>'+Междур'!H89</f>
        <v>195</v>
      </c>
      <c r="H90" s="133"/>
      <c r="I90" s="133"/>
      <c r="J90" s="133"/>
      <c r="K90" s="133">
        <f>'+Луговой'!H89</f>
        <v>303</v>
      </c>
      <c r="L90" s="133">
        <f>'+Мулымья'!H89</f>
        <v>168</v>
      </c>
      <c r="M90" s="133" t="str">
        <f>'+Шугур'!H89</f>
        <v/>
      </c>
      <c r="N90" s="133" t="str">
        <f>'+Леуши'!H89</f>
        <v/>
      </c>
      <c r="O90" s="174">
        <f t="shared" si="30"/>
        <v>219.19899999999998</v>
      </c>
      <c r="P90" s="133">
        <f t="shared" si="31"/>
        <v>219.19899999999998</v>
      </c>
      <c r="Q90" s="220">
        <f t="shared" si="22"/>
        <v>291.5</v>
      </c>
      <c r="R90" s="135"/>
      <c r="S90" s="135"/>
      <c r="T90" s="223">
        <f t="shared" si="24"/>
        <v>170.99833333333333</v>
      </c>
      <c r="U90" s="135"/>
      <c r="V90" s="135"/>
      <c r="W90" s="135"/>
      <c r="X90" s="135"/>
      <c r="Y90" s="135"/>
      <c r="Z90" s="135"/>
      <c r="AA90" s="160" t="b">
        <f t="shared" si="26"/>
        <v>1</v>
      </c>
    </row>
    <row r="91" spans="1:27" ht="24.95" customHeight="1" x14ac:dyDescent="0.2">
      <c r="A91" s="33">
        <v>88</v>
      </c>
      <c r="B91" s="132" t="s">
        <v>76</v>
      </c>
      <c r="C91" s="134" t="s">
        <v>2</v>
      </c>
      <c r="D91" s="133">
        <f>'+Мортка'!H90</f>
        <v>536.60333333333335</v>
      </c>
      <c r="E91" s="133" t="str">
        <f>'+Юмас,Ямки'!H90</f>
        <v/>
      </c>
      <c r="F91" s="133">
        <f>'+Конда'!H90</f>
        <v>565</v>
      </c>
      <c r="G91" s="133">
        <f>'+Междур'!H90</f>
        <v>430</v>
      </c>
      <c r="H91" s="133" t="str">
        <f>'+Болчары'!H90</f>
        <v/>
      </c>
      <c r="I91" s="133">
        <f>'+Кума'!H90</f>
        <v>509.33333333333331</v>
      </c>
      <c r="J91" s="133">
        <f>'+Половинка'!H90</f>
        <v>556.66666666666663</v>
      </c>
      <c r="K91" s="133">
        <f>'+Луговой'!H90</f>
        <v>570</v>
      </c>
      <c r="L91" s="133">
        <f>'+Мулымья'!H90</f>
        <v>527</v>
      </c>
      <c r="M91" s="133">
        <f>'+Шугур'!H90</f>
        <v>500</v>
      </c>
      <c r="N91" s="133">
        <f>'+Леуши'!H90</f>
        <v>549.33333333333337</v>
      </c>
      <c r="O91" s="174">
        <f t="shared" si="30"/>
        <v>527.10407407407411</v>
      </c>
      <c r="P91" s="133">
        <f t="shared" si="31"/>
        <v>527.10407407407411</v>
      </c>
      <c r="Q91" s="220">
        <f t="shared" ref="Q91:Q96" si="32">AVERAGE(F91,H91,K91,M91)</f>
        <v>545</v>
      </c>
      <c r="R91" s="135">
        <v>522.33333333333337</v>
      </c>
      <c r="S91" s="135">
        <f t="shared" si="23"/>
        <v>104.33950223356732</v>
      </c>
      <c r="T91" s="223">
        <f t="shared" si="24"/>
        <v>518.15611111111104</v>
      </c>
      <c r="U91" s="135" t="b">
        <f t="shared" si="19"/>
        <v>1</v>
      </c>
      <c r="V91" s="135">
        <v>531.83333333333326</v>
      </c>
      <c r="W91" s="135">
        <f t="shared" si="20"/>
        <v>4.7292592592591518</v>
      </c>
      <c r="X91" s="135">
        <v>498.57142857142856</v>
      </c>
      <c r="Y91" s="135">
        <v>498.33333333333331</v>
      </c>
      <c r="Z91" s="135">
        <f t="shared" si="25"/>
        <v>103.9778149386845</v>
      </c>
      <c r="AA91" s="160" t="b">
        <f t="shared" si="26"/>
        <v>1</v>
      </c>
    </row>
    <row r="92" spans="1:27" ht="24.95" customHeight="1" x14ac:dyDescent="0.2">
      <c r="A92" s="33">
        <v>89</v>
      </c>
      <c r="B92" s="132" t="s">
        <v>31</v>
      </c>
      <c r="C92" s="134" t="s">
        <v>2</v>
      </c>
      <c r="D92" s="133">
        <f>'+Мортка'!H91</f>
        <v>99.99666666666667</v>
      </c>
      <c r="E92" s="133" t="str">
        <f>'+Юмас,Ямки'!H91</f>
        <v/>
      </c>
      <c r="F92" s="133">
        <f>'+Конда'!H91</f>
        <v>107.33333333333333</v>
      </c>
      <c r="G92" s="133">
        <f>'+Междур'!H91</f>
        <v>107.5</v>
      </c>
      <c r="H92" s="133">
        <f>'+Болчары'!H91</f>
        <v>104.85333333333334</v>
      </c>
      <c r="I92" s="133">
        <f>'+Кума'!H91</f>
        <v>91</v>
      </c>
      <c r="J92" s="133">
        <f>'+Половинка'!H91</f>
        <v>91</v>
      </c>
      <c r="K92" s="133">
        <f>'+Луговой'!H91</f>
        <v>105.23333333333333</v>
      </c>
      <c r="L92" s="133">
        <f>'+Мулымья'!H91</f>
        <v>97.133333333333326</v>
      </c>
      <c r="M92" s="133">
        <f>'+Шугур'!H91</f>
        <v>92.333333333333329</v>
      </c>
      <c r="N92" s="133">
        <f>'+Леуши'!H91</f>
        <v>98.85</v>
      </c>
      <c r="O92" s="174">
        <f t="shared" si="30"/>
        <v>99.523333333333341</v>
      </c>
      <c r="P92" s="133">
        <f t="shared" si="31"/>
        <v>99.523333333333341</v>
      </c>
      <c r="Q92" s="220">
        <f t="shared" si="32"/>
        <v>102.43833333333333</v>
      </c>
      <c r="R92" s="135">
        <v>98.276250000000005</v>
      </c>
      <c r="S92" s="135">
        <f t="shared" si="23"/>
        <v>104.23508562173805</v>
      </c>
      <c r="T92" s="223">
        <f>AVERAGE(G92,D92,I92,N92,L92,J92)</f>
        <v>97.58</v>
      </c>
      <c r="U92" s="135" t="b">
        <f t="shared" si="19"/>
        <v>1</v>
      </c>
      <c r="V92" s="135">
        <v>96.207575757575754</v>
      </c>
      <c r="W92" s="135">
        <f t="shared" si="20"/>
        <v>-3.315757575757587</v>
      </c>
      <c r="X92" s="135">
        <v>93.489393939393949</v>
      </c>
      <c r="Y92" s="135">
        <v>93.135714285714286</v>
      </c>
      <c r="Z92" s="135">
        <f t="shared" si="25"/>
        <v>104.77183833116037</v>
      </c>
      <c r="AA92" s="160" t="b">
        <f t="shared" si="26"/>
        <v>1</v>
      </c>
    </row>
    <row r="93" spans="1:27" ht="24.95" customHeight="1" x14ac:dyDescent="0.2">
      <c r="A93" s="33">
        <v>90</v>
      </c>
      <c r="B93" s="132" t="s">
        <v>111</v>
      </c>
      <c r="C93" s="134" t="s">
        <v>2</v>
      </c>
      <c r="D93" s="133">
        <f>'+Мортка'!H92</f>
        <v>46.5</v>
      </c>
      <c r="E93" s="133" t="str">
        <f>'+Юмас,Ямки'!H92</f>
        <v/>
      </c>
      <c r="F93" s="133">
        <f>'+Конда'!H92</f>
        <v>48.5</v>
      </c>
      <c r="G93" s="133">
        <f>'+Междур'!H92</f>
        <v>45.5</v>
      </c>
      <c r="H93" s="133">
        <f>'+Болчары'!H92</f>
        <v>48.75</v>
      </c>
      <c r="I93" s="133">
        <f>'+Кума'!H92</f>
        <v>47.5</v>
      </c>
      <c r="J93" s="133" t="str">
        <f>'+Половинка'!H92</f>
        <v/>
      </c>
      <c r="K93" s="133">
        <f>'+Луговой'!H92</f>
        <v>49</v>
      </c>
      <c r="L93" s="133">
        <f>'+Мулымья'!H92</f>
        <v>45.833333333333336</v>
      </c>
      <c r="M93" s="133">
        <f>'+Шугур'!H92</f>
        <v>51</v>
      </c>
      <c r="N93" s="133" t="str">
        <f>'+Леуши'!H92</f>
        <v/>
      </c>
      <c r="O93" s="174">
        <f t="shared" si="30"/>
        <v>47.822916666666664</v>
      </c>
      <c r="P93" s="133">
        <f t="shared" si="31"/>
        <v>47.822916666666664</v>
      </c>
      <c r="Q93" s="220">
        <f>AVERAGE(F93,H93,K93,M93)</f>
        <v>49.3125</v>
      </c>
      <c r="R93" s="135">
        <v>47</v>
      </c>
      <c r="S93" s="135">
        <f t="shared" si="23"/>
        <v>104.92021276595744</v>
      </c>
      <c r="T93" s="223">
        <f>AVERAGE(G93,D93,I93,N93,L93,J93)</f>
        <v>46.333333333333336</v>
      </c>
      <c r="U93" s="135" t="b">
        <f t="shared" si="19"/>
        <v>1</v>
      </c>
      <c r="V93" s="135">
        <v>48.75</v>
      </c>
      <c r="W93" s="135">
        <f t="shared" si="20"/>
        <v>0.9270833333333357</v>
      </c>
      <c r="X93" s="135">
        <v>44.452380952380956</v>
      </c>
      <c r="Y93" s="135">
        <v>44.133333333333333</v>
      </c>
      <c r="Z93" s="135">
        <f t="shared" si="25"/>
        <v>104.98489425981874</v>
      </c>
      <c r="AA93" s="160" t="b">
        <f t="shared" si="26"/>
        <v>1</v>
      </c>
    </row>
    <row r="94" spans="1:27" ht="24.95" customHeight="1" x14ac:dyDescent="0.2">
      <c r="A94" s="33">
        <v>91</v>
      </c>
      <c r="B94" s="132" t="s">
        <v>163</v>
      </c>
      <c r="C94" s="134" t="s">
        <v>2</v>
      </c>
      <c r="D94" s="133">
        <f>'+Мортка'!H93</f>
        <v>340</v>
      </c>
      <c r="E94" s="133" t="str">
        <f>'+Юмас,Ямки'!H93</f>
        <v/>
      </c>
      <c r="F94" s="133" t="str">
        <f>'+Конда'!H93</f>
        <v/>
      </c>
      <c r="G94" s="133">
        <f>'+Междур'!H93</f>
        <v>360</v>
      </c>
      <c r="H94" s="133">
        <f>'+Болчары'!H93</f>
        <v>398</v>
      </c>
      <c r="I94" s="133">
        <f>'+Кума'!H93</f>
        <v>342</v>
      </c>
      <c r="J94" s="133" t="str">
        <f>'+Половинка'!H93</f>
        <v/>
      </c>
      <c r="K94" s="133">
        <f>'+Луговой'!H93</f>
        <v>389</v>
      </c>
      <c r="L94" s="133">
        <f>'+Мулымья'!H93</f>
        <v>309</v>
      </c>
      <c r="M94" s="133" t="str">
        <f>'+Шугур'!H93</f>
        <v/>
      </c>
      <c r="N94" s="133">
        <f>'+Леуши'!H93</f>
        <v>330</v>
      </c>
      <c r="O94" s="174">
        <f t="shared" si="30"/>
        <v>352.57142857142856</v>
      </c>
      <c r="P94" s="133">
        <f t="shared" si="31"/>
        <v>352.57142857142856</v>
      </c>
      <c r="Q94" s="220">
        <f t="shared" si="32"/>
        <v>393.5</v>
      </c>
      <c r="R94" s="135">
        <v>384.5</v>
      </c>
      <c r="S94" s="135">
        <f t="shared" si="23"/>
        <v>102.34070221066321</v>
      </c>
      <c r="T94" s="223">
        <f>AVERAGE(G94,D94,I94,N94,L94,J94)</f>
        <v>336.2</v>
      </c>
      <c r="U94" s="135" t="b">
        <f t="shared" si="19"/>
        <v>1</v>
      </c>
      <c r="V94" s="135">
        <v>365.9</v>
      </c>
      <c r="W94" s="135">
        <f t="shared" si="20"/>
        <v>13.328571428571422</v>
      </c>
      <c r="X94" s="135">
        <v>340.14814814814815</v>
      </c>
      <c r="Y94" s="135">
        <v>325.88888888888903</v>
      </c>
      <c r="Z94" s="135">
        <f t="shared" si="25"/>
        <v>103.16399590862592</v>
      </c>
      <c r="AA94" s="160" t="b">
        <f t="shared" si="26"/>
        <v>1</v>
      </c>
    </row>
    <row r="95" spans="1:27" ht="24.95" customHeight="1" x14ac:dyDescent="0.2">
      <c r="A95" s="33">
        <v>92</v>
      </c>
      <c r="B95" s="132" t="s">
        <v>112</v>
      </c>
      <c r="C95" s="134" t="s">
        <v>2</v>
      </c>
      <c r="D95" s="133">
        <f>'+Мортка'!H94</f>
        <v>199.99</v>
      </c>
      <c r="E95" s="133" t="str">
        <f>'+Юмас,Ямки'!H94</f>
        <v/>
      </c>
      <c r="F95" s="133" t="str">
        <f>'+Конда'!H94</f>
        <v/>
      </c>
      <c r="G95" s="133">
        <f>'+Междур'!H94</f>
        <v>207.5</v>
      </c>
      <c r="H95" s="133">
        <f>'+Болчары'!H94</f>
        <v>225</v>
      </c>
      <c r="I95" s="133">
        <f>'+Кума'!H94</f>
        <v>203</v>
      </c>
      <c r="J95" s="133" t="str">
        <f>'+Половинка'!H94</f>
        <v/>
      </c>
      <c r="K95" s="133">
        <f>'+Луговой'!H94</f>
        <v>202</v>
      </c>
      <c r="L95" s="133" t="str">
        <f>'+Мулымья'!H94</f>
        <v/>
      </c>
      <c r="M95" s="133" t="str">
        <f>'+Шугур'!H94</f>
        <v/>
      </c>
      <c r="N95" s="133" t="str">
        <f>'+Леуши'!H94</f>
        <v/>
      </c>
      <c r="O95" s="174">
        <f t="shared" si="30"/>
        <v>207.49799999999999</v>
      </c>
      <c r="P95" s="133">
        <f t="shared" si="31"/>
        <v>207.49799999999999</v>
      </c>
      <c r="Q95" s="220">
        <f t="shared" si="32"/>
        <v>213.5</v>
      </c>
      <c r="R95" s="135"/>
      <c r="S95" s="135"/>
      <c r="T95" s="223">
        <f>AVERAGE(G95,D95,I95,N95,L95,J95)</f>
        <v>203.49666666666667</v>
      </c>
      <c r="U95" s="135"/>
      <c r="V95" s="135"/>
      <c r="W95" s="135"/>
      <c r="X95" s="135"/>
      <c r="Y95" s="135"/>
      <c r="Z95" s="135"/>
      <c r="AA95" s="160" t="b">
        <f t="shared" si="26"/>
        <v>1</v>
      </c>
    </row>
    <row r="96" spans="1:27" ht="24.95" customHeight="1" x14ac:dyDescent="0.2">
      <c r="A96" s="33">
        <v>93</v>
      </c>
      <c r="B96" s="132" t="s">
        <v>18</v>
      </c>
      <c r="C96" s="134" t="s">
        <v>2</v>
      </c>
      <c r="D96" s="133">
        <f>'+Мортка'!H95</f>
        <v>341.33333333333331</v>
      </c>
      <c r="E96" s="133" t="str">
        <f>'+Юмас,Ямки'!H95</f>
        <v/>
      </c>
      <c r="F96" s="133">
        <f>'+Конда'!H95</f>
        <v>346.66666666666669</v>
      </c>
      <c r="G96" s="133">
        <f>'+Междур'!H95</f>
        <v>340</v>
      </c>
      <c r="H96" s="133">
        <f>'+Болчары'!H95</f>
        <v>335</v>
      </c>
      <c r="I96" s="135">
        <f>'+Кума'!H95</f>
        <v>319.5</v>
      </c>
      <c r="J96" s="133">
        <f>'+Половинка'!H95</f>
        <v>340</v>
      </c>
      <c r="K96" s="133">
        <f>'+Луговой'!H95</f>
        <v>330.55666666666667</v>
      </c>
      <c r="L96" s="133" t="str">
        <f>'+Мулымья'!H95</f>
        <v/>
      </c>
      <c r="M96" s="133">
        <f>'+Шугур'!H95</f>
        <v>350</v>
      </c>
      <c r="N96" s="135" t="str">
        <f>'+Леуши'!H95</f>
        <v/>
      </c>
      <c r="O96" s="174">
        <f t="shared" si="30"/>
        <v>337.88208333333336</v>
      </c>
      <c r="P96" s="133">
        <f t="shared" si="31"/>
        <v>337.88208333333336</v>
      </c>
      <c r="Q96" s="220">
        <f t="shared" si="32"/>
        <v>340.55583333333334</v>
      </c>
      <c r="R96" s="135">
        <v>329.84125</v>
      </c>
      <c r="S96" s="135">
        <f t="shared" si="23"/>
        <v>103.24840611455764</v>
      </c>
      <c r="T96" s="223">
        <f>AVERAGE(G96,D96,I96,N96,L96,J96)</f>
        <v>335.20833333333331</v>
      </c>
      <c r="U96" s="135" t="b">
        <f t="shared" si="19"/>
        <v>1</v>
      </c>
      <c r="V96" s="135">
        <v>351.47592592592588</v>
      </c>
      <c r="W96" s="135">
        <f t="shared" si="20"/>
        <v>13.593842592592523</v>
      </c>
      <c r="X96" s="135">
        <v>342.09500000000003</v>
      </c>
      <c r="Y96" s="135">
        <v>340.25</v>
      </c>
      <c r="Z96" s="135">
        <f t="shared" si="25"/>
        <v>98.518246387460195</v>
      </c>
      <c r="AA96" s="160" t="b">
        <f t="shared" si="26"/>
        <v>1</v>
      </c>
    </row>
    <row r="97" spans="1:27" ht="27.75" customHeight="1" x14ac:dyDescent="0.2">
      <c r="A97" s="33">
        <v>94</v>
      </c>
      <c r="B97" s="132" t="s">
        <v>113</v>
      </c>
      <c r="C97" s="134" t="s">
        <v>2</v>
      </c>
      <c r="D97" s="133" t="str">
        <f>'+Мортка'!H96</f>
        <v/>
      </c>
      <c r="E97" s="133" t="str">
        <f>'+Юмас,Ямки'!H96</f>
        <v/>
      </c>
      <c r="F97" s="133" t="str">
        <f>'+Конда'!H96</f>
        <v/>
      </c>
      <c r="G97" s="133" t="str">
        <f>'+Междур'!H96</f>
        <v/>
      </c>
      <c r="H97" s="133" t="str">
        <f>'+Болчары'!H96</f>
        <v/>
      </c>
      <c r="I97" s="133" t="str">
        <f>'+Кума'!H96</f>
        <v/>
      </c>
      <c r="J97" s="133" t="str">
        <f>'+Половинка'!H96</f>
        <v/>
      </c>
      <c r="K97" s="133" t="str">
        <f>'+Луговой'!H96</f>
        <v/>
      </c>
      <c r="L97" s="133" t="str">
        <f>'+Мулымья'!H96</f>
        <v/>
      </c>
      <c r="M97" s="133" t="str">
        <f>'+Шугур'!H96</f>
        <v/>
      </c>
      <c r="N97" s="133" t="str">
        <f>'+Леуши'!H96</f>
        <v/>
      </c>
      <c r="O97" s="174" t="str">
        <f t="shared" si="30"/>
        <v/>
      </c>
      <c r="P97" s="133" t="e">
        <f t="shared" si="31"/>
        <v>#DIV/0!</v>
      </c>
      <c r="Q97" s="220" t="e">
        <f t="shared" si="22"/>
        <v>#DIV/0!</v>
      </c>
      <c r="R97" s="135"/>
      <c r="S97" s="135"/>
      <c r="T97" s="223" t="e">
        <f t="shared" si="24"/>
        <v>#DIV/0!</v>
      </c>
      <c r="U97" s="135"/>
      <c r="V97" s="135"/>
      <c r="W97" s="135"/>
      <c r="X97" s="135"/>
      <c r="Y97" s="135"/>
      <c r="Z97" s="135"/>
      <c r="AA97" s="160"/>
    </row>
    <row r="98" spans="1:27" ht="24.95" customHeight="1" x14ac:dyDescent="0.2">
      <c r="A98" s="33">
        <v>95</v>
      </c>
      <c r="B98" s="132" t="s">
        <v>164</v>
      </c>
      <c r="C98" s="134" t="s">
        <v>61</v>
      </c>
      <c r="D98" s="133">
        <f>'+Мортка'!H97</f>
        <v>29</v>
      </c>
      <c r="E98" s="133" t="str">
        <f>'+Юмас,Ямки'!H97</f>
        <v/>
      </c>
      <c r="F98" s="133" t="str">
        <f>'+Конда'!H97</f>
        <v/>
      </c>
      <c r="G98" s="133">
        <f>'+Междур'!H97</f>
        <v>29</v>
      </c>
      <c r="H98" s="133" t="str">
        <f>'+Болчары'!H97</f>
        <v/>
      </c>
      <c r="I98" s="133"/>
      <c r="J98" s="133"/>
      <c r="K98" s="133">
        <f>'+Луговой'!H97</f>
        <v>31.2</v>
      </c>
      <c r="L98" s="133" t="str">
        <f>'+Мулымья'!H97</f>
        <v/>
      </c>
      <c r="M98" s="133">
        <f>'+Шугур'!H97</f>
        <v>30</v>
      </c>
      <c r="N98" s="133">
        <f>'+Леуши'!H97</f>
        <v>30.5</v>
      </c>
      <c r="O98" s="174">
        <f t="shared" si="30"/>
        <v>29.939999999999998</v>
      </c>
      <c r="P98" s="133">
        <f t="shared" si="31"/>
        <v>29.939999999999998</v>
      </c>
      <c r="Q98" s="220">
        <f t="shared" ref="Q98:Q103" si="33">AVERAGE(F98,H98,K98,M98)</f>
        <v>30.6</v>
      </c>
      <c r="R98" s="135">
        <v>29.666666666666668</v>
      </c>
      <c r="S98" s="135">
        <f t="shared" si="23"/>
        <v>103.14606741573033</v>
      </c>
      <c r="T98" s="223">
        <f>AVERAGE(G98,D98,I98,N98,L98,J98)</f>
        <v>29.5</v>
      </c>
      <c r="U98" s="135" t="b">
        <f t="shared" si="19"/>
        <v>1</v>
      </c>
      <c r="V98" s="135">
        <v>30.166666666666668</v>
      </c>
      <c r="W98" s="135">
        <f t="shared" si="20"/>
        <v>0.22666666666667012</v>
      </c>
      <c r="X98" s="135">
        <v>28.375</v>
      </c>
      <c r="Y98" s="135">
        <v>28.25</v>
      </c>
      <c r="Z98" s="135">
        <f t="shared" si="25"/>
        <v>104.42477876106196</v>
      </c>
      <c r="AA98" s="160" t="b">
        <f t="shared" si="26"/>
        <v>1</v>
      </c>
    </row>
    <row r="99" spans="1:27" ht="24.95" customHeight="1" x14ac:dyDescent="0.2">
      <c r="A99" s="33">
        <v>96</v>
      </c>
      <c r="B99" s="132" t="s">
        <v>165</v>
      </c>
      <c r="C99" s="134" t="s">
        <v>61</v>
      </c>
      <c r="D99" s="133">
        <f>'+Мортка'!H98</f>
        <v>109.5</v>
      </c>
      <c r="E99" s="133" t="str">
        <f>'+Юмас,Ямки'!H98</f>
        <v/>
      </c>
      <c r="F99" s="133">
        <f>'+Конда'!H98</f>
        <v>107.5</v>
      </c>
      <c r="G99" s="133">
        <f>'+Междур'!H98</f>
        <v>110</v>
      </c>
      <c r="H99" s="133">
        <f>'+Болчары'!H98</f>
        <v>125</v>
      </c>
      <c r="I99" s="133">
        <f>'+Кума'!H98</f>
        <v>97</v>
      </c>
      <c r="J99" s="133">
        <f>'+Половинка'!H98</f>
        <v>107</v>
      </c>
      <c r="K99" s="133" t="str">
        <f>'+Луговой'!H98</f>
        <v/>
      </c>
      <c r="L99" s="133" t="str">
        <f>'+Мулымья'!H98</f>
        <v/>
      </c>
      <c r="M99" s="133">
        <f>'+Шугур'!H98</f>
        <v>106</v>
      </c>
      <c r="N99" s="133">
        <f>'+Леуши'!H98</f>
        <v>100</v>
      </c>
      <c r="O99" s="174">
        <f t="shared" si="30"/>
        <v>107.75</v>
      </c>
      <c r="P99" s="133">
        <f t="shared" si="31"/>
        <v>107.75</v>
      </c>
      <c r="Q99" s="220">
        <f t="shared" si="33"/>
        <v>112.83333333333333</v>
      </c>
      <c r="R99" s="135">
        <v>113.875</v>
      </c>
      <c r="S99" s="135">
        <f t="shared" si="23"/>
        <v>99.085254299304793</v>
      </c>
      <c r="T99" s="223">
        <f>AVERAGE(G99,D99,I99,N99,L99,J99)</f>
        <v>104.7</v>
      </c>
      <c r="U99" s="135" t="b">
        <f t="shared" si="19"/>
        <v>1</v>
      </c>
      <c r="V99" s="135">
        <v>113.04166666666666</v>
      </c>
      <c r="W99" s="135">
        <f t="shared" si="20"/>
        <v>5.2916666666666572</v>
      </c>
      <c r="X99" s="135">
        <v>105.94444444444446</v>
      </c>
      <c r="Y99" s="135">
        <v>102.41666666666667</v>
      </c>
      <c r="Z99" s="135">
        <f t="shared" si="25"/>
        <v>102.22945484133442</v>
      </c>
      <c r="AA99" s="160" t="b">
        <f t="shared" si="26"/>
        <v>1</v>
      </c>
    </row>
    <row r="100" spans="1:27" s="8" customFormat="1" ht="24.75" customHeight="1" x14ac:dyDescent="0.2">
      <c r="A100" s="33">
        <v>97</v>
      </c>
      <c r="B100" s="132" t="s">
        <v>36</v>
      </c>
      <c r="C100" s="134" t="s">
        <v>61</v>
      </c>
      <c r="D100" s="133">
        <f>'+Мортка'!H99</f>
        <v>24.333333333333332</v>
      </c>
      <c r="E100" s="133" t="str">
        <f>'+Юмас,Ямки'!H99</f>
        <v/>
      </c>
      <c r="F100" s="133">
        <f>'+Конда'!H99</f>
        <v>30</v>
      </c>
      <c r="G100" s="133">
        <f>'+Междур'!H99</f>
        <v>28</v>
      </c>
      <c r="H100" s="133">
        <f>'+Болчары'!H99</f>
        <v>26</v>
      </c>
      <c r="I100" s="133">
        <f>'+Кума'!H99</f>
        <v>26.5</v>
      </c>
      <c r="J100" s="161">
        <f>'+Половинка'!H99</f>
        <v>23</v>
      </c>
      <c r="K100" s="133">
        <f>'+Луговой'!H99</f>
        <v>30.066666666666666</v>
      </c>
      <c r="L100" s="133" t="str">
        <f>'+Мулымья'!H99</f>
        <v/>
      </c>
      <c r="M100" s="133">
        <f>'+Шугур'!H99</f>
        <v>29</v>
      </c>
      <c r="N100" s="133">
        <f>'+Леуши'!H99</f>
        <v>29.5</v>
      </c>
      <c r="O100" s="174">
        <f t="shared" si="30"/>
        <v>27.377777777777776</v>
      </c>
      <c r="P100" s="133">
        <f t="shared" si="31"/>
        <v>27.377777777777776</v>
      </c>
      <c r="Q100" s="220">
        <f t="shared" si="33"/>
        <v>28.766666666666666</v>
      </c>
      <c r="R100" s="135">
        <v>28.625</v>
      </c>
      <c r="S100" s="135">
        <f t="shared" si="23"/>
        <v>100.49490538573507</v>
      </c>
      <c r="T100" s="223">
        <f>AVERAGE(G100,D100,I100,N100,L100,J100)</f>
        <v>26.266666666666662</v>
      </c>
      <c r="U100" s="135" t="b">
        <f t="shared" si="19"/>
        <v>1</v>
      </c>
      <c r="V100" s="135">
        <v>28.212121212121211</v>
      </c>
      <c r="W100" s="135">
        <f t="shared" si="20"/>
        <v>0.83434343434343461</v>
      </c>
      <c r="X100" s="135">
        <v>26.45</v>
      </c>
      <c r="Y100" s="135">
        <v>25.805555555555557</v>
      </c>
      <c r="Z100" s="135">
        <f t="shared" si="25"/>
        <v>101.7868675995694</v>
      </c>
      <c r="AA100" s="160" t="b">
        <f t="shared" si="26"/>
        <v>1</v>
      </c>
    </row>
    <row r="101" spans="1:27" ht="24.95" customHeight="1" x14ac:dyDescent="0.2">
      <c r="A101" s="33">
        <v>98</v>
      </c>
      <c r="B101" s="132" t="s">
        <v>35</v>
      </c>
      <c r="C101" s="134" t="s">
        <v>61</v>
      </c>
      <c r="D101" s="133">
        <f>'+Мортка'!H100</f>
        <v>83.666666666666671</v>
      </c>
      <c r="E101" s="133" t="str">
        <f>'+Юмас,Ямки'!H100</f>
        <v/>
      </c>
      <c r="F101" s="133">
        <f>'+Конда'!H100</f>
        <v>114.5</v>
      </c>
      <c r="G101" s="133">
        <f>'+Междур'!H100</f>
        <v>102.92666666666666</v>
      </c>
      <c r="H101" s="133">
        <f>'+Болчары'!H100</f>
        <v>112</v>
      </c>
      <c r="I101" s="133">
        <f>'+Кума'!H100</f>
        <v>104.33333333333333</v>
      </c>
      <c r="J101" s="133">
        <f>'+Половинка'!H100</f>
        <v>117.5</v>
      </c>
      <c r="K101" s="133">
        <f>'+Луговой'!H100</f>
        <v>117.5</v>
      </c>
      <c r="L101" s="133">
        <f>'+Мулымья'!H100</f>
        <v>92.899999999999991</v>
      </c>
      <c r="M101" s="133">
        <f>'+Шугур'!H100</f>
        <v>114</v>
      </c>
      <c r="N101" s="133">
        <f>'+Леуши'!H100</f>
        <v>137.5</v>
      </c>
      <c r="O101" s="174">
        <f t="shared" si="30"/>
        <v>109.68266666666668</v>
      </c>
      <c r="P101" s="133">
        <f t="shared" si="31"/>
        <v>109.68266666666668</v>
      </c>
      <c r="Q101" s="220">
        <f t="shared" si="33"/>
        <v>114.5</v>
      </c>
      <c r="R101" s="135">
        <v>115.41166666666666</v>
      </c>
      <c r="S101" s="135">
        <f t="shared" si="23"/>
        <v>99.210074082631735</v>
      </c>
      <c r="T101" s="223">
        <f t="shared" si="24"/>
        <v>106.47111111111111</v>
      </c>
      <c r="U101" s="135" t="b">
        <f t="shared" si="19"/>
        <v>1</v>
      </c>
      <c r="V101" s="135">
        <v>110.76242424242425</v>
      </c>
      <c r="W101" s="135">
        <f t="shared" si="20"/>
        <v>1.0797575757575686</v>
      </c>
      <c r="X101" s="135">
        <v>110.13481481481482</v>
      </c>
      <c r="Y101" s="135">
        <v>108.23888888888888</v>
      </c>
      <c r="Z101" s="135">
        <f t="shared" si="25"/>
        <v>98.366781296514915</v>
      </c>
      <c r="AA101" s="160" t="b">
        <f t="shared" si="26"/>
        <v>1</v>
      </c>
    </row>
    <row r="102" spans="1:27" ht="30" customHeight="1" x14ac:dyDescent="0.2">
      <c r="A102" s="33">
        <v>99</v>
      </c>
      <c r="B102" s="132" t="s">
        <v>114</v>
      </c>
      <c r="C102" s="134" t="s">
        <v>2</v>
      </c>
      <c r="D102" s="133">
        <f>'+Мортка'!H101</f>
        <v>23.333333333333332</v>
      </c>
      <c r="E102" s="133" t="str">
        <f>'+Юмас,Ямки'!H101</f>
        <v/>
      </c>
      <c r="F102" s="133">
        <f>'+Конда'!H101</f>
        <v>23</v>
      </c>
      <c r="G102" s="133">
        <f>'+Междур'!H101</f>
        <v>22.666666666666668</v>
      </c>
      <c r="H102" s="133" t="str">
        <f>'+Болчары'!H101</f>
        <v/>
      </c>
      <c r="I102" s="133">
        <f>'+Кума'!H101</f>
        <v>22</v>
      </c>
      <c r="J102" s="133">
        <f>'+Половинка'!H101</f>
        <v>19</v>
      </c>
      <c r="K102" s="133">
        <f>'+Луговой'!H101</f>
        <v>24.5</v>
      </c>
      <c r="L102" s="133" t="str">
        <f>'+Мулымья'!H101</f>
        <v/>
      </c>
      <c r="M102" s="133">
        <f>'+Шугур'!H101</f>
        <v>25.333333333333332</v>
      </c>
      <c r="N102" s="133">
        <f>'+Леуши'!H101</f>
        <v>24.25</v>
      </c>
      <c r="O102" s="174">
        <f t="shared" si="30"/>
        <v>23.010416666666668</v>
      </c>
      <c r="P102" s="133">
        <f t="shared" si="31"/>
        <v>23.010416666666668</v>
      </c>
      <c r="Q102" s="220">
        <f t="shared" si="33"/>
        <v>24.277777777777775</v>
      </c>
      <c r="R102" s="135">
        <v>24.125</v>
      </c>
      <c r="S102" s="135">
        <f t="shared" si="23"/>
        <v>100.63327576280943</v>
      </c>
      <c r="T102" s="223">
        <f t="shared" si="24"/>
        <v>22.25</v>
      </c>
      <c r="U102" s="135" t="b">
        <f t="shared" si="19"/>
        <v>1</v>
      </c>
      <c r="V102" s="135">
        <v>23.674242424242426</v>
      </c>
      <c r="W102" s="135">
        <f t="shared" si="20"/>
        <v>0.66382575757575779</v>
      </c>
      <c r="X102" s="135">
        <v>23.053030303030305</v>
      </c>
      <c r="Y102" s="135">
        <v>23.011904761904798</v>
      </c>
      <c r="Z102" s="135">
        <f t="shared" si="25"/>
        <v>96.689084324883439</v>
      </c>
      <c r="AA102" s="160" t="b">
        <f t="shared" si="26"/>
        <v>1</v>
      </c>
    </row>
    <row r="103" spans="1:27" ht="26.25" customHeight="1" x14ac:dyDescent="0.2">
      <c r="A103" s="33">
        <v>100</v>
      </c>
      <c r="B103" s="132" t="s">
        <v>86</v>
      </c>
      <c r="C103" s="134" t="s">
        <v>2</v>
      </c>
      <c r="D103" s="133">
        <f>'+Мортка'!H102</f>
        <v>223.33499999999998</v>
      </c>
      <c r="E103" s="133" t="str">
        <f>'+Юмас,Ямки'!H102</f>
        <v/>
      </c>
      <c r="F103" s="133">
        <f>'+Конда'!H102</f>
        <v>230</v>
      </c>
      <c r="G103" s="133">
        <f>'+Междур'!H102</f>
        <v>250</v>
      </c>
      <c r="H103" s="133">
        <f>'+Болчары'!H102</f>
        <v>250</v>
      </c>
      <c r="I103" s="133">
        <f>'+Кума'!H102</f>
        <v>182.33333333333334</v>
      </c>
      <c r="J103" s="161">
        <f>'+Половинка'!H102</f>
        <v>258</v>
      </c>
      <c r="K103" s="133">
        <f>'+Луговой'!H102</f>
        <v>235</v>
      </c>
      <c r="L103" s="133">
        <f>'+Мулымья'!H102</f>
        <v>258</v>
      </c>
      <c r="M103" s="133">
        <f>'+Шугур'!H102</f>
        <v>230</v>
      </c>
      <c r="N103" s="133" t="str">
        <f>'+Леуши'!H102</f>
        <v/>
      </c>
      <c r="O103" s="174">
        <f t="shared" si="30"/>
        <v>235.18537037037035</v>
      </c>
      <c r="P103" s="133">
        <f t="shared" si="31"/>
        <v>235.18537037037035</v>
      </c>
      <c r="Q103" s="220">
        <f t="shared" si="33"/>
        <v>236.25</v>
      </c>
      <c r="R103" s="135">
        <v>233.33333333333334</v>
      </c>
      <c r="S103" s="135">
        <f t="shared" si="23"/>
        <v>101.25</v>
      </c>
      <c r="T103" s="223">
        <f>AVERAGE(G103,D103,I103,N103,L103,J103)</f>
        <v>234.33366666666666</v>
      </c>
      <c r="U103" s="135" t="b">
        <f t="shared" si="19"/>
        <v>1</v>
      </c>
      <c r="V103" s="135">
        <v>224.14814814814815</v>
      </c>
      <c r="W103" s="135">
        <f t="shared" si="20"/>
        <v>-11.037222222222198</v>
      </c>
      <c r="X103" s="135">
        <v>229.75925925925927</v>
      </c>
      <c r="Y103" s="135">
        <v>228.9666666666667</v>
      </c>
      <c r="Z103" s="135">
        <f t="shared" si="25"/>
        <v>102.3440093172223</v>
      </c>
      <c r="AA103" s="160" t="b">
        <f t="shared" si="26"/>
        <v>1</v>
      </c>
    </row>
    <row r="104" spans="1:27" ht="21" customHeight="1" x14ac:dyDescent="0.2">
      <c r="A104" s="33">
        <v>101</v>
      </c>
      <c r="B104" s="132" t="s">
        <v>40</v>
      </c>
      <c r="C104" s="134" t="s">
        <v>2</v>
      </c>
      <c r="D104" s="133">
        <f>'+Мортка'!H103</f>
        <v>200</v>
      </c>
      <c r="E104" s="133" t="str">
        <f>'+Юмас,Ямки'!H103</f>
        <v/>
      </c>
      <c r="F104" s="133">
        <f>'+Конда'!H103</f>
        <v>190</v>
      </c>
      <c r="G104" s="133">
        <f>'+Междур'!H103</f>
        <v>185</v>
      </c>
      <c r="H104" s="133">
        <f>'+Болчары'!H103</f>
        <v>195</v>
      </c>
      <c r="I104" s="133">
        <f>'+Кума'!H103</f>
        <v>160.5</v>
      </c>
      <c r="J104" s="133">
        <f>'+Половинка'!H103</f>
        <v>191</v>
      </c>
      <c r="K104" s="133">
        <f>'+Луговой'!H103</f>
        <v>180.56</v>
      </c>
      <c r="L104" s="133">
        <f>'+Мулымья'!H103</f>
        <v>157.5</v>
      </c>
      <c r="M104" s="133">
        <f>'+Шугур'!H103</f>
        <v>208</v>
      </c>
      <c r="N104" s="133">
        <f>'+Леуши'!H103</f>
        <v>210</v>
      </c>
      <c r="O104" s="174">
        <f t="shared" si="30"/>
        <v>187.756</v>
      </c>
      <c r="P104" s="133">
        <f t="shared" si="31"/>
        <v>187.756</v>
      </c>
      <c r="Q104" s="220">
        <f t="shared" si="22"/>
        <v>193.39</v>
      </c>
      <c r="R104" s="135">
        <v>189.375</v>
      </c>
      <c r="S104" s="135">
        <f>Q104/R104*100</f>
        <v>102.12013201320131</v>
      </c>
      <c r="T104" s="223">
        <f t="shared" si="24"/>
        <v>184</v>
      </c>
      <c r="U104" s="135" t="b">
        <f t="shared" si="19"/>
        <v>1</v>
      </c>
      <c r="V104" s="135">
        <v>186.17833333333334</v>
      </c>
      <c r="W104" s="135">
        <f t="shared" si="20"/>
        <v>-1.5776666666666586</v>
      </c>
      <c r="X104" s="135">
        <v>186.17833333333334</v>
      </c>
      <c r="Y104" s="135">
        <v>180.99166666666667</v>
      </c>
      <c r="Z104" s="135">
        <f t="shared" si="25"/>
        <v>101.6621391408444</v>
      </c>
      <c r="AA104" s="160" t="b">
        <f t="shared" si="26"/>
        <v>1</v>
      </c>
    </row>
    <row r="105" spans="1:27" ht="18" customHeight="1" x14ac:dyDescent="0.2">
      <c r="A105" s="33">
        <v>102</v>
      </c>
      <c r="B105" s="132" t="s">
        <v>115</v>
      </c>
      <c r="C105" s="134" t="s">
        <v>2</v>
      </c>
      <c r="D105" s="133">
        <f>'+Мортка'!H104</f>
        <v>858</v>
      </c>
      <c r="E105" s="133" t="str">
        <f>'+Юмас,Ямки'!H104</f>
        <v/>
      </c>
      <c r="F105" s="133">
        <f>'+Конда'!H104</f>
        <v>861</v>
      </c>
      <c r="G105" s="133">
        <f>'+Междур'!H104</f>
        <v>853.33333333333337</v>
      </c>
      <c r="H105" s="133">
        <f>'+Болчары'!H104</f>
        <v>1029.5</v>
      </c>
      <c r="I105" s="133">
        <f>'+Кума'!H104</f>
        <v>686</v>
      </c>
      <c r="J105" s="133">
        <f>'+Половинка'!H104</f>
        <v>850.30000000000007</v>
      </c>
      <c r="K105" s="133">
        <f>'+Луговой'!H104</f>
        <v>796.66666666666663</v>
      </c>
      <c r="L105" s="133">
        <f>'+Мулымья'!H104</f>
        <v>820.83333333333337</v>
      </c>
      <c r="M105" s="133">
        <f>'+Шугур'!H104</f>
        <v>915</v>
      </c>
      <c r="N105" s="133">
        <f>'+Леуши'!H104</f>
        <v>851.5</v>
      </c>
      <c r="O105" s="174">
        <f t="shared" si="30"/>
        <v>852.21333333333348</v>
      </c>
      <c r="P105" s="133">
        <f t="shared" si="31"/>
        <v>852.21333333333348</v>
      </c>
      <c r="Q105" s="220">
        <f>AVERAGE(F105,H105,K105,M105)</f>
        <v>900.54166666666663</v>
      </c>
      <c r="R105" s="135">
        <v>876.91666666666674</v>
      </c>
      <c r="S105" s="135">
        <f t="shared" ref="S105:S124" si="34">Q105/R105*100</f>
        <v>102.69409864107193</v>
      </c>
      <c r="T105" s="223">
        <f>AVERAGE(G105,D105,I105,N105,L105,J105)</f>
        <v>819.99444444444453</v>
      </c>
      <c r="U105" s="135" t="b">
        <f t="shared" si="19"/>
        <v>1</v>
      </c>
      <c r="V105" s="135">
        <v>833.1984848484849</v>
      </c>
      <c r="W105" s="135">
        <f t="shared" si="20"/>
        <v>-19.014848484848585</v>
      </c>
      <c r="X105" s="135">
        <v>826.16818181818167</v>
      </c>
      <c r="Y105" s="135">
        <v>819.04761904761915</v>
      </c>
      <c r="Z105" s="135">
        <f t="shared" si="25"/>
        <v>100.1156007751938</v>
      </c>
      <c r="AA105" s="160" t="b">
        <f t="shared" si="26"/>
        <v>1</v>
      </c>
    </row>
    <row r="106" spans="1:27" ht="27.75" customHeight="1" x14ac:dyDescent="0.2">
      <c r="A106" s="33">
        <v>103</v>
      </c>
      <c r="B106" s="132" t="s">
        <v>131</v>
      </c>
      <c r="C106" s="134" t="s">
        <v>2</v>
      </c>
      <c r="D106" s="133">
        <f>'+Мортка'!H105</f>
        <v>489.77666666666664</v>
      </c>
      <c r="E106" s="133" t="str">
        <f>'+Юмас,Ямки'!H105</f>
        <v/>
      </c>
      <c r="F106" s="133">
        <f>'+Конда'!H105</f>
        <v>453</v>
      </c>
      <c r="G106" s="133">
        <f>'+Междур'!H105</f>
        <v>387.33333333333331</v>
      </c>
      <c r="H106" s="133">
        <f>'+Болчары'!H105</f>
        <v>434</v>
      </c>
      <c r="I106" s="133">
        <f>'+Кума'!H105</f>
        <v>475</v>
      </c>
      <c r="J106" s="133" t="str">
        <f>'+Половинка'!H105</f>
        <v/>
      </c>
      <c r="K106" s="133">
        <f>'+Луговой'!H105</f>
        <v>449</v>
      </c>
      <c r="L106" s="133">
        <f>'+Мулымья'!H105</f>
        <v>424.28499999999997</v>
      </c>
      <c r="M106" s="133">
        <f>'+Шугур'!H105</f>
        <v>485</v>
      </c>
      <c r="N106" s="133">
        <f>'+Леуши'!H105</f>
        <v>415</v>
      </c>
      <c r="O106" s="174">
        <f t="shared" si="30"/>
        <v>445.8216666666666</v>
      </c>
      <c r="P106" s="133">
        <f t="shared" si="31"/>
        <v>445.8216666666666</v>
      </c>
      <c r="Q106" s="220">
        <f t="shared" si="22"/>
        <v>455.25</v>
      </c>
      <c r="R106" s="135">
        <v>469.75916666666666</v>
      </c>
      <c r="S106" s="135">
        <f t="shared" si="34"/>
        <v>96.911360608538772</v>
      </c>
      <c r="T106" s="223">
        <f t="shared" si="24"/>
        <v>438.279</v>
      </c>
      <c r="U106" s="135" t="b">
        <f t="shared" si="19"/>
        <v>1</v>
      </c>
      <c r="V106" s="135">
        <v>467.37866666666667</v>
      </c>
      <c r="W106" s="135">
        <f t="shared" si="20"/>
        <v>21.557000000000073</v>
      </c>
      <c r="X106" s="135">
        <v>459.2286666666667</v>
      </c>
      <c r="Y106" s="135">
        <v>458.0555555555556</v>
      </c>
      <c r="Z106" s="135">
        <f t="shared" si="25"/>
        <v>95.682498483929649</v>
      </c>
      <c r="AA106" s="160" t="b">
        <f t="shared" si="26"/>
        <v>1</v>
      </c>
    </row>
    <row r="107" spans="1:27" ht="29.25" customHeight="1" x14ac:dyDescent="0.2">
      <c r="A107" s="33">
        <v>104</v>
      </c>
      <c r="B107" s="132" t="s">
        <v>132</v>
      </c>
      <c r="C107" s="134" t="s">
        <v>2</v>
      </c>
      <c r="D107" s="133">
        <f>'+Мортка'!H106</f>
        <v>430</v>
      </c>
      <c r="E107" s="133" t="str">
        <f>'+Юмас,Ямки'!H106</f>
        <v/>
      </c>
      <c r="F107" s="133">
        <f>'+Конда'!H106</f>
        <v>428.08000000000004</v>
      </c>
      <c r="G107" s="133">
        <f>'+Междур'!H106</f>
        <v>384</v>
      </c>
      <c r="H107" s="133">
        <f>'+Болчары'!H106</f>
        <v>497.36</v>
      </c>
      <c r="I107" s="133">
        <f>'+Кума'!H106</f>
        <v>508</v>
      </c>
      <c r="J107" s="161" t="str">
        <f>'+Половинка'!H106</f>
        <v/>
      </c>
      <c r="K107" s="133">
        <f>'+Луговой'!H106</f>
        <v>500</v>
      </c>
      <c r="L107" s="133">
        <f>'+Мулымья'!H106</f>
        <v>441</v>
      </c>
      <c r="M107" s="133">
        <f>'+Шугур'!H106</f>
        <v>515</v>
      </c>
      <c r="N107" s="133">
        <f>'+Леуши'!H106</f>
        <v>510</v>
      </c>
      <c r="O107" s="174">
        <f t="shared" si="30"/>
        <v>468.16000000000008</v>
      </c>
      <c r="P107" s="133">
        <f t="shared" si="31"/>
        <v>468.16000000000008</v>
      </c>
      <c r="Q107" s="220">
        <f>AVERAGE(F107,H107,K107,M107)</f>
        <v>485.11</v>
      </c>
      <c r="R107" s="135">
        <v>477.20000000000005</v>
      </c>
      <c r="S107" s="135">
        <f t="shared" si="34"/>
        <v>101.65758591785415</v>
      </c>
      <c r="T107" s="223">
        <f t="shared" si="24"/>
        <v>454.6</v>
      </c>
      <c r="U107" s="135" t="b">
        <f t="shared" si="19"/>
        <v>1</v>
      </c>
      <c r="V107" s="135">
        <v>460.95000000000005</v>
      </c>
      <c r="W107" s="135">
        <f t="shared" si="20"/>
        <v>-7.2100000000000364</v>
      </c>
      <c r="X107" s="135">
        <v>460.95000000000005</v>
      </c>
      <c r="Y107" s="135">
        <v>451.3</v>
      </c>
      <c r="Z107" s="135">
        <f t="shared" si="25"/>
        <v>100.73122091734987</v>
      </c>
      <c r="AA107" s="160" t="b">
        <f t="shared" si="26"/>
        <v>1</v>
      </c>
    </row>
    <row r="108" spans="1:27" s="8" customFormat="1" ht="31.5" customHeight="1" x14ac:dyDescent="0.2">
      <c r="A108" s="33">
        <v>105</v>
      </c>
      <c r="B108" s="132" t="s">
        <v>87</v>
      </c>
      <c r="C108" s="134" t="s">
        <v>2</v>
      </c>
      <c r="D108" s="133">
        <f>'+Мортка'!H107</f>
        <v>277.77666666666664</v>
      </c>
      <c r="E108" s="133" t="str">
        <f>'+Юмас,Ямки'!H107</f>
        <v/>
      </c>
      <c r="F108" s="133">
        <f>'+Конда'!H107</f>
        <v>323.5</v>
      </c>
      <c r="G108" s="133">
        <f>'+Междур'!H107</f>
        <v>289.98</v>
      </c>
      <c r="H108" s="133">
        <f>'+Болчары'!H107</f>
        <v>305</v>
      </c>
      <c r="I108" s="133">
        <f>'+Кума'!H107</f>
        <v>285.5</v>
      </c>
      <c r="J108" s="135" t="str">
        <f>'+Половинка'!H107</f>
        <v/>
      </c>
      <c r="K108" s="133">
        <f>'+Луговой'!H107</f>
        <v>320.5</v>
      </c>
      <c r="L108" s="133">
        <f>'+Мулымья'!H107</f>
        <v>287.60500000000002</v>
      </c>
      <c r="M108" s="133">
        <f>'+Шугур'!H107</f>
        <v>310</v>
      </c>
      <c r="N108" s="133">
        <f>'+Леуши'!H107</f>
        <v>304.5</v>
      </c>
      <c r="O108" s="174">
        <f t="shared" si="30"/>
        <v>300.48462962962964</v>
      </c>
      <c r="P108" s="133">
        <f t="shared" si="31"/>
        <v>300.48462962962964</v>
      </c>
      <c r="Q108" s="220">
        <f>AVERAGE(F108,H108,K108,M108)</f>
        <v>314.75</v>
      </c>
      <c r="R108" s="135">
        <v>310.875</v>
      </c>
      <c r="S108" s="135">
        <f t="shared" si="34"/>
        <v>101.2464817048653</v>
      </c>
      <c r="T108" s="223">
        <f>AVERAGE(G108,D108,I108,N108,L108,J108)</f>
        <v>289.07233333333335</v>
      </c>
      <c r="U108" s="135" t="b">
        <f t="shared" si="19"/>
        <v>1</v>
      </c>
      <c r="V108" s="135">
        <v>315.80515151515152</v>
      </c>
      <c r="W108" s="135">
        <f t="shared" si="20"/>
        <v>15.320521885521885</v>
      </c>
      <c r="X108" s="135">
        <v>287.98366666666664</v>
      </c>
      <c r="Y108" s="135">
        <v>281.58333333333331</v>
      </c>
      <c r="Z108" s="135">
        <f t="shared" si="25"/>
        <v>102.65960343296834</v>
      </c>
      <c r="AA108" s="160" t="b">
        <f t="shared" si="26"/>
        <v>1</v>
      </c>
    </row>
    <row r="109" spans="1:27" ht="22.5" customHeight="1" x14ac:dyDescent="0.2">
      <c r="A109" s="33">
        <v>106</v>
      </c>
      <c r="B109" s="132" t="s">
        <v>51</v>
      </c>
      <c r="C109" s="134" t="s">
        <v>2</v>
      </c>
      <c r="D109" s="133">
        <f>'+Мортка'!H108</f>
        <v>222.29999999999998</v>
      </c>
      <c r="E109" s="133" t="str">
        <f>'+Юмас,Ямки'!H108</f>
        <v/>
      </c>
      <c r="F109" s="133">
        <f>'+Конда'!H108</f>
        <v>276.66666666666669</v>
      </c>
      <c r="G109" s="133">
        <f>'+Междур'!H108</f>
        <v>210</v>
      </c>
      <c r="H109" s="133">
        <f>'+Болчары'!H108</f>
        <v>242.33333333333334</v>
      </c>
      <c r="I109" s="133">
        <f>'+Кума'!H108</f>
        <v>192.33333333333334</v>
      </c>
      <c r="J109" s="133">
        <f>'+Половинка'!H108</f>
        <v>210</v>
      </c>
      <c r="K109" s="133">
        <f>'+Луговой'!H108</f>
        <v>316.41666666666669</v>
      </c>
      <c r="L109" s="133">
        <f>'+Мулымья'!H108</f>
        <v>293.83333333333331</v>
      </c>
      <c r="M109" s="133">
        <f>'+Шугур'!H108</f>
        <v>250</v>
      </c>
      <c r="N109" s="133">
        <f>'+Леуши'!H108</f>
        <v>191.5</v>
      </c>
      <c r="O109" s="174">
        <f t="shared" si="30"/>
        <v>240.53833333333333</v>
      </c>
      <c r="P109" s="133">
        <f t="shared" si="31"/>
        <v>240.53833333333333</v>
      </c>
      <c r="Q109" s="220">
        <f t="shared" si="22"/>
        <v>271.35416666666669</v>
      </c>
      <c r="R109" s="135">
        <v>332.91666666666669</v>
      </c>
      <c r="S109" s="135">
        <f t="shared" si="34"/>
        <v>81.508135168961203</v>
      </c>
      <c r="T109" s="223">
        <f t="shared" si="24"/>
        <v>219.99444444444444</v>
      </c>
      <c r="U109" s="135" t="b">
        <f t="shared" si="19"/>
        <v>1</v>
      </c>
      <c r="V109" s="135">
        <v>284.87878787878793</v>
      </c>
      <c r="W109" s="135">
        <f t="shared" si="20"/>
        <v>44.340454545454605</v>
      </c>
      <c r="X109" s="135">
        <v>274.42424242424244</v>
      </c>
      <c r="Y109" s="135">
        <v>269.28571428571428</v>
      </c>
      <c r="Z109" s="135">
        <f t="shared" si="25"/>
        <v>81.695549661066906</v>
      </c>
      <c r="AA109" s="160" t="b">
        <f t="shared" si="26"/>
        <v>1</v>
      </c>
    </row>
    <row r="110" spans="1:27" ht="27" customHeight="1" x14ac:dyDescent="0.2">
      <c r="A110" s="33">
        <v>107</v>
      </c>
      <c r="B110" s="132" t="s">
        <v>116</v>
      </c>
      <c r="C110" s="134" t="s">
        <v>2</v>
      </c>
      <c r="D110" s="133">
        <f>'+Мортка'!H109</f>
        <v>164.74666666666667</v>
      </c>
      <c r="E110" s="133" t="str">
        <f>'+Юмас,Ямки'!H109</f>
        <v/>
      </c>
      <c r="F110" s="133">
        <f>'+Конда'!H109</f>
        <v>247</v>
      </c>
      <c r="G110" s="133">
        <f>'+Междур'!H109</f>
        <v>211.38499999999999</v>
      </c>
      <c r="H110" s="133">
        <f>'+Болчары'!H109</f>
        <v>241.47</v>
      </c>
      <c r="I110" s="133">
        <f>'+Кума'!H109</f>
        <v>202.75</v>
      </c>
      <c r="J110" s="133">
        <f>'+Половинка'!H109</f>
        <v>194.5</v>
      </c>
      <c r="K110" s="133">
        <f>'+Луговой'!H109</f>
        <v>214.58500000000001</v>
      </c>
      <c r="L110" s="133">
        <f>'+Мулымья'!H109</f>
        <v>167.92333333333332</v>
      </c>
      <c r="M110" s="133">
        <f>'+Шугур'!H109</f>
        <v>220</v>
      </c>
      <c r="N110" s="133">
        <f>'+Леуши'!H109</f>
        <v>176</v>
      </c>
      <c r="O110" s="174">
        <f t="shared" si="30"/>
        <v>204.036</v>
      </c>
      <c r="P110" s="133">
        <f t="shared" si="31"/>
        <v>204.036</v>
      </c>
      <c r="Q110" s="220">
        <f>AVERAGE(F110,H110,K110,M110)</f>
        <v>230.76375000000002</v>
      </c>
      <c r="R110" s="135">
        <v>221.73500000000001</v>
      </c>
      <c r="S110" s="135">
        <f t="shared" si="34"/>
        <v>104.07186506415316</v>
      </c>
      <c r="T110" s="223">
        <f>AVERAGE(G110,D110,I110,N110,L110,J110)</f>
        <v>186.21749999999997</v>
      </c>
      <c r="U110" s="135" t="b">
        <f t="shared" si="19"/>
        <v>1</v>
      </c>
      <c r="V110" s="135">
        <v>198.11060606060607</v>
      </c>
      <c r="W110" s="135">
        <f t="shared" si="20"/>
        <v>-5.9253939393939277</v>
      </c>
      <c r="X110" s="135">
        <v>190.90621212121212</v>
      </c>
      <c r="Y110" s="135">
        <v>179.14690476190475</v>
      </c>
      <c r="Z110" s="135">
        <f t="shared" si="25"/>
        <v>103.94681406719943</v>
      </c>
      <c r="AA110" s="160" t="b">
        <f t="shared" si="26"/>
        <v>1</v>
      </c>
    </row>
    <row r="111" spans="1:27" ht="21" customHeight="1" x14ac:dyDescent="0.2">
      <c r="A111" s="33">
        <v>108</v>
      </c>
      <c r="B111" s="132" t="s">
        <v>54</v>
      </c>
      <c r="C111" s="134" t="s">
        <v>2</v>
      </c>
      <c r="D111" s="133">
        <f>'+Мортка'!H110</f>
        <v>184.24333333333334</v>
      </c>
      <c r="E111" s="133" t="str">
        <f>'+Юмас,Ямки'!H110</f>
        <v/>
      </c>
      <c r="F111" s="133">
        <f>'+Конда'!H110</f>
        <v>244</v>
      </c>
      <c r="G111" s="133">
        <f>'+Междур'!H110</f>
        <v>225.28666666666666</v>
      </c>
      <c r="H111" s="133">
        <f>'+Болчары'!H110</f>
        <v>220</v>
      </c>
      <c r="I111" s="133">
        <f>'+Кума'!H110</f>
        <v>190.66666666666666</v>
      </c>
      <c r="J111" s="133">
        <f>'+Половинка'!H110</f>
        <v>186.5</v>
      </c>
      <c r="K111" s="133">
        <f>'+Луговой'!H110</f>
        <v>235.66666666666666</v>
      </c>
      <c r="L111" s="133">
        <f>'+Мулымья'!H110</f>
        <v>217.65666666666667</v>
      </c>
      <c r="M111" s="133">
        <f>'+Шугур'!H110</f>
        <v>220</v>
      </c>
      <c r="N111" s="133">
        <f>'+Леуши'!H110</f>
        <v>228.97499999999999</v>
      </c>
      <c r="O111" s="174">
        <f t="shared" si="30"/>
        <v>215.29950000000002</v>
      </c>
      <c r="P111" s="133">
        <f t="shared" si="31"/>
        <v>215.29950000000002</v>
      </c>
      <c r="Q111" s="220">
        <f>AVERAGE(F111,H111,K111,M111)</f>
        <v>229.91666666666666</v>
      </c>
      <c r="R111" s="135">
        <v>218.26249999999999</v>
      </c>
      <c r="S111" s="135">
        <f>Q111/R111*100</f>
        <v>105.3395185460932</v>
      </c>
      <c r="T111" s="223">
        <f>AVERAGE(G111,D111,I111,N111,L111,J111)</f>
        <v>205.55472222222224</v>
      </c>
      <c r="U111" s="135" t="b">
        <f t="shared" si="19"/>
        <v>1</v>
      </c>
      <c r="V111" s="135">
        <v>206.09515151515154</v>
      </c>
      <c r="W111" s="135">
        <f t="shared" si="20"/>
        <v>-9.2043484848484809</v>
      </c>
      <c r="X111" s="135">
        <v>200.07683333333335</v>
      </c>
      <c r="Y111" s="135">
        <v>194.35166666666666</v>
      </c>
      <c r="Z111" s="135">
        <f t="shared" si="25"/>
        <v>105.76432183356059</v>
      </c>
      <c r="AA111" s="160" t="b">
        <f t="shared" si="26"/>
        <v>1</v>
      </c>
    </row>
    <row r="112" spans="1:27" ht="31.5" customHeight="1" x14ac:dyDescent="0.2">
      <c r="A112" s="33">
        <v>109</v>
      </c>
      <c r="B112" s="132" t="s">
        <v>117</v>
      </c>
      <c r="C112" s="134" t="s">
        <v>2</v>
      </c>
      <c r="D112" s="133">
        <f>'+Мортка'!H111</f>
        <v>306.89999999999998</v>
      </c>
      <c r="E112" s="133" t="str">
        <f>'+Юмас,Ямки'!H111</f>
        <v/>
      </c>
      <c r="F112" s="133">
        <f>'+Конда'!H111</f>
        <v>362</v>
      </c>
      <c r="G112" s="133">
        <f>'+Междур'!H111</f>
        <v>309.5</v>
      </c>
      <c r="H112" s="133">
        <f>'+Болчары'!H111</f>
        <v>351.7166666666667</v>
      </c>
      <c r="I112" s="133">
        <f>'+Кума'!H111</f>
        <v>332</v>
      </c>
      <c r="J112" s="135">
        <f>'+Половинка'!H111</f>
        <v>328.76666666666665</v>
      </c>
      <c r="K112" s="133">
        <f>'+Луговой'!H111</f>
        <v>320.15999999999997</v>
      </c>
      <c r="L112" s="133" t="str">
        <f>'+Мулымья'!H111</f>
        <v/>
      </c>
      <c r="M112" s="133">
        <f>'+Шугур'!H111</f>
        <v>357.6</v>
      </c>
      <c r="N112" s="133" t="str">
        <f>'+Леуши'!H111</f>
        <v/>
      </c>
      <c r="O112" s="174">
        <f t="shared" si="30"/>
        <v>333.58041666666668</v>
      </c>
      <c r="P112" s="133">
        <f t="shared" si="31"/>
        <v>333.58041666666668</v>
      </c>
      <c r="Q112" s="220">
        <f t="shared" si="22"/>
        <v>347.86916666666662</v>
      </c>
      <c r="R112" s="135">
        <v>343.64125000000001</v>
      </c>
      <c r="S112" s="135">
        <f t="shared" si="34"/>
        <v>101.23032862517715</v>
      </c>
      <c r="T112" s="223">
        <f t="shared" si="24"/>
        <v>319.29166666666663</v>
      </c>
      <c r="U112" s="135" t="b">
        <f t="shared" si="19"/>
        <v>1</v>
      </c>
      <c r="V112" s="135">
        <v>355.38925925925935</v>
      </c>
      <c r="W112" s="135">
        <f t="shared" si="20"/>
        <v>21.808842592592669</v>
      </c>
      <c r="X112" s="135">
        <v>336.10458333333338</v>
      </c>
      <c r="Y112" s="135">
        <v>332.60500000000002</v>
      </c>
      <c r="Z112" s="135">
        <f t="shared" si="25"/>
        <v>95.997253999989965</v>
      </c>
      <c r="AA112" s="160" t="b">
        <f t="shared" si="26"/>
        <v>1</v>
      </c>
    </row>
    <row r="113" spans="1:27" ht="27.75" customHeight="1" x14ac:dyDescent="0.2">
      <c r="A113" s="33">
        <v>110</v>
      </c>
      <c r="B113" s="132" t="s">
        <v>118</v>
      </c>
      <c r="C113" s="134" t="s">
        <v>2</v>
      </c>
      <c r="D113" s="133">
        <f>'+Мортка'!H112</f>
        <v>62.74666666666667</v>
      </c>
      <c r="E113" s="133" t="str">
        <f>'+Юмас,Ямки'!H112</f>
        <v/>
      </c>
      <c r="F113" s="135">
        <f>'+Конда'!H112</f>
        <v>72.510000000000005</v>
      </c>
      <c r="G113" s="133">
        <f>'+Междур'!H112</f>
        <v>70.55</v>
      </c>
      <c r="H113" s="135">
        <f>'+Болчары'!H112</f>
        <v>70.234999999999999</v>
      </c>
      <c r="I113" s="133">
        <f>'+Кума'!H112</f>
        <v>64</v>
      </c>
      <c r="J113" s="135">
        <f>'+Половинка'!H112</f>
        <v>85.333333333333329</v>
      </c>
      <c r="K113" s="135" t="str">
        <f>'+Луговой'!H112</f>
        <v/>
      </c>
      <c r="L113" s="135">
        <f>'+Мулымья'!H112</f>
        <v>84.726666666666674</v>
      </c>
      <c r="M113" s="135">
        <f>'+Шугур'!H112</f>
        <v>85.71</v>
      </c>
      <c r="N113" s="133">
        <f>'+Леуши'!H112</f>
        <v>83.333333333333329</v>
      </c>
      <c r="O113" s="174">
        <f t="shared" si="30"/>
        <v>75.460555555555572</v>
      </c>
      <c r="P113" s="133">
        <f t="shared" si="31"/>
        <v>75.460555555555572</v>
      </c>
      <c r="Q113" s="220">
        <f t="shared" si="22"/>
        <v>76.151666666666657</v>
      </c>
      <c r="R113" s="135">
        <v>73.306666666666658</v>
      </c>
      <c r="S113" s="135">
        <f t="shared" si="34"/>
        <v>103.88095671153145</v>
      </c>
      <c r="T113" s="223">
        <f t="shared" si="24"/>
        <v>75.114999999999995</v>
      </c>
      <c r="U113" s="135" t="b">
        <f t="shared" si="19"/>
        <v>1</v>
      </c>
      <c r="V113" s="135">
        <v>73.458333333333343</v>
      </c>
      <c r="W113" s="135">
        <f t="shared" si="20"/>
        <v>-2.0022222222222297</v>
      </c>
      <c r="X113" s="135">
        <v>72.226296296296297</v>
      </c>
      <c r="Y113" s="135">
        <v>71.842777777777783</v>
      </c>
      <c r="Z113" s="135">
        <f t="shared" si="25"/>
        <v>104.55469891816233</v>
      </c>
      <c r="AA113" s="160" t="b">
        <f t="shared" si="26"/>
        <v>1</v>
      </c>
    </row>
    <row r="114" spans="1:27" ht="21" customHeight="1" x14ac:dyDescent="0.2">
      <c r="A114" s="33">
        <v>111</v>
      </c>
      <c r="B114" s="132" t="s">
        <v>56</v>
      </c>
      <c r="C114" s="134" t="s">
        <v>2</v>
      </c>
      <c r="D114" s="133">
        <f>'+Мортка'!H113</f>
        <v>71.333333333333329</v>
      </c>
      <c r="E114" s="133" t="str">
        <f>'+Юмас,Ямки'!H113</f>
        <v/>
      </c>
      <c r="F114" s="133">
        <f>'+Конда'!H113</f>
        <v>71.67</v>
      </c>
      <c r="G114" s="135" t="str">
        <f>'+Междур'!H113</f>
        <v/>
      </c>
      <c r="H114" s="133">
        <f>'+Болчары'!H113</f>
        <v>68.75</v>
      </c>
      <c r="I114" s="133">
        <f>'+Кума'!H113</f>
        <v>72</v>
      </c>
      <c r="J114" s="133">
        <f>'+Половинка'!H113</f>
        <v>75.100000000000009</v>
      </c>
      <c r="K114" s="133">
        <f>'+Луговой'!H113</f>
        <v>66.66</v>
      </c>
      <c r="L114" s="133" t="str">
        <f>'+Мулымья'!H113</f>
        <v/>
      </c>
      <c r="M114" s="133">
        <f>'+Шугур'!H113</f>
        <v>85.71</v>
      </c>
      <c r="N114" s="133" t="str">
        <f>'+Леуши'!H113</f>
        <v/>
      </c>
      <c r="O114" s="174">
        <f t="shared" si="30"/>
        <v>73.031904761904755</v>
      </c>
      <c r="P114" s="133">
        <f t="shared" si="31"/>
        <v>73.031904761904755</v>
      </c>
      <c r="Q114" s="220">
        <f t="shared" si="22"/>
        <v>73.197500000000005</v>
      </c>
      <c r="R114" s="135">
        <v>73.274999999999991</v>
      </c>
      <c r="S114" s="135">
        <f t="shared" si="34"/>
        <v>99.894234049812368</v>
      </c>
      <c r="T114" s="223">
        <f>AVERAGE(G114,D114,I114,N114,L114,J114)</f>
        <v>72.811111111111117</v>
      </c>
      <c r="U114" s="135" t="b">
        <f t="shared" si="19"/>
        <v>1</v>
      </c>
      <c r="V114" s="135">
        <v>73.669848484848487</v>
      </c>
      <c r="W114" s="135">
        <f t="shared" si="20"/>
        <v>0.63794372294373147</v>
      </c>
      <c r="X114" s="135">
        <v>71.40574074074074</v>
      </c>
      <c r="Y114" s="135">
        <v>70.679444444444442</v>
      </c>
      <c r="Z114" s="135">
        <f t="shared" si="25"/>
        <v>103.01596409454265</v>
      </c>
      <c r="AA114" s="160" t="b">
        <f t="shared" si="26"/>
        <v>1</v>
      </c>
    </row>
    <row r="115" spans="1:27" ht="21" customHeight="1" x14ac:dyDescent="0.2">
      <c r="A115" s="33">
        <v>112</v>
      </c>
      <c r="B115" s="132" t="s">
        <v>166</v>
      </c>
      <c r="C115" s="137" t="s">
        <v>61</v>
      </c>
      <c r="D115" s="161">
        <f>'+Мортка'!H114</f>
        <v>2.04</v>
      </c>
      <c r="E115" s="133" t="str">
        <f>'+Юмас,Ямки'!H114</f>
        <v/>
      </c>
      <c r="F115" s="133">
        <f>'+Конда'!H114</f>
        <v>2.5649999999999999</v>
      </c>
      <c r="G115" s="133">
        <f>'+Междур'!H114</f>
        <v>2.1333333333333333</v>
      </c>
      <c r="H115" s="133">
        <f>'+Болчары'!H114</f>
        <v>2.1566666666666667</v>
      </c>
      <c r="I115" s="133">
        <f>'+Кума'!H114</f>
        <v>2.3566666666666669</v>
      </c>
      <c r="J115" s="133">
        <f>'+Половинка'!H114</f>
        <v>2.08</v>
      </c>
      <c r="K115" s="133">
        <f>'+Луговой'!H114</f>
        <v>2.8</v>
      </c>
      <c r="L115" s="133">
        <f>'+Мулымья'!H114</f>
        <v>2.63</v>
      </c>
      <c r="M115" s="133">
        <f>'+Шугур'!H114</f>
        <v>2.5333333333333332</v>
      </c>
      <c r="N115" s="133">
        <f>'+Леуши'!H114</f>
        <v>2.29</v>
      </c>
      <c r="O115" s="174">
        <f>IFERROR(P115,"")</f>
        <v>2.3585000000000003</v>
      </c>
      <c r="P115" s="133">
        <f t="shared" si="31"/>
        <v>2.3585000000000003</v>
      </c>
      <c r="Q115" s="220">
        <f>AVERAGE(F115,H115,K115,M115)</f>
        <v>2.5137499999999999</v>
      </c>
      <c r="R115" s="135">
        <v>2.4716666666666667</v>
      </c>
      <c r="S115" s="135">
        <f t="shared" si="34"/>
        <v>101.70262980445044</v>
      </c>
      <c r="T115" s="223">
        <f>AVERAGE(G115,D115,I115,N115,L115,J115)</f>
        <v>2.2549999999999999</v>
      </c>
      <c r="U115" s="135" t="b">
        <f t="shared" si="19"/>
        <v>1</v>
      </c>
      <c r="V115" s="135">
        <v>2.5526666666666671</v>
      </c>
      <c r="W115" s="135">
        <f t="shared" si="20"/>
        <v>0.19416666666666682</v>
      </c>
      <c r="X115" s="135">
        <v>2.4279999999999999</v>
      </c>
      <c r="Y115" s="135">
        <v>2.3733333333333335</v>
      </c>
      <c r="Z115" s="135">
        <f t="shared" si="25"/>
        <v>95.01404494382021</v>
      </c>
      <c r="AA115" s="160" t="b">
        <f t="shared" si="26"/>
        <v>1</v>
      </c>
    </row>
    <row r="116" spans="1:27" ht="21" customHeight="1" x14ac:dyDescent="0.2">
      <c r="A116" s="33">
        <v>113</v>
      </c>
      <c r="B116" s="132" t="s">
        <v>57</v>
      </c>
      <c r="C116" s="134" t="s">
        <v>2</v>
      </c>
      <c r="D116" s="133">
        <f>'+Мортка'!H115</f>
        <v>932</v>
      </c>
      <c r="E116" s="133" t="str">
        <f>'+Юмас,Ямки'!H115</f>
        <v/>
      </c>
      <c r="F116" s="133">
        <f>'+Конда'!H115</f>
        <v>1012.5</v>
      </c>
      <c r="G116" s="135">
        <f>'+Междур'!H115</f>
        <v>1104.3333333333333</v>
      </c>
      <c r="H116" s="135">
        <f>'+Болчары'!H115</f>
        <v>940.66666666666663</v>
      </c>
      <c r="I116" s="135">
        <f>'+Кума'!H115</f>
        <v>917.5</v>
      </c>
      <c r="J116" s="135">
        <f>'+Половинка'!H115</f>
        <v>968.33333333333337</v>
      </c>
      <c r="K116" s="133">
        <f>'+Луговой'!H115</f>
        <v>1048.93</v>
      </c>
      <c r="L116" s="133">
        <f>'+Мулымья'!H115</f>
        <v>990</v>
      </c>
      <c r="M116" s="133">
        <f>'+Шугур'!H115</f>
        <v>938.33333333333337</v>
      </c>
      <c r="N116" s="133">
        <f>'+Леуши'!H115</f>
        <v>877</v>
      </c>
      <c r="O116" s="174">
        <f t="shared" si="30"/>
        <v>972.95966666666664</v>
      </c>
      <c r="P116" s="133">
        <f t="shared" si="31"/>
        <v>972.95966666666664</v>
      </c>
      <c r="Q116" s="220">
        <f>AVERAGE(F116,H116,K116,M116)</f>
        <v>985.10749999999996</v>
      </c>
      <c r="R116" s="135">
        <v>972.49958333333336</v>
      </c>
      <c r="S116" s="135">
        <f t="shared" si="34"/>
        <v>101.29644442863943</v>
      </c>
      <c r="T116" s="223">
        <f>AVERAGE(G116,D116,I116,N116,L116,J116)</f>
        <v>964.86111111111097</v>
      </c>
      <c r="U116" s="135" t="b">
        <f t="shared" si="19"/>
        <v>1</v>
      </c>
      <c r="V116" s="135">
        <v>990.8</v>
      </c>
      <c r="W116" s="135">
        <f t="shared" si="20"/>
        <v>17.840333333333319</v>
      </c>
      <c r="X116" s="135">
        <v>961.69047619047615</v>
      </c>
      <c r="Y116" s="135">
        <v>953.16666666666663</v>
      </c>
      <c r="Z116" s="135">
        <f t="shared" si="25"/>
        <v>101.2269044704785</v>
      </c>
      <c r="AA116" s="160" t="b">
        <f t="shared" si="26"/>
        <v>1</v>
      </c>
    </row>
    <row r="117" spans="1:27" ht="21" customHeight="1" x14ac:dyDescent="0.2">
      <c r="A117" s="33">
        <v>114</v>
      </c>
      <c r="B117" s="132" t="s">
        <v>74</v>
      </c>
      <c r="C117" s="134" t="s">
        <v>2</v>
      </c>
      <c r="D117" s="133">
        <f>'+Мортка'!H116</f>
        <v>456.995</v>
      </c>
      <c r="E117" s="133" t="str">
        <f>'+Юмас,Ямки'!H116</f>
        <v/>
      </c>
      <c r="F117" s="133">
        <f>'+Конда'!H116</f>
        <v>509</v>
      </c>
      <c r="G117" s="133">
        <f>'+Междур'!H116</f>
        <v>420</v>
      </c>
      <c r="H117" s="133" t="str">
        <f>'+Болчары'!H116</f>
        <v/>
      </c>
      <c r="I117" s="133">
        <f>'+Кума'!H116</f>
        <v>433</v>
      </c>
      <c r="J117" s="133">
        <f>'+Половинка'!H116</f>
        <v>480</v>
      </c>
      <c r="K117" s="133">
        <f>'+Луговой'!H116</f>
        <v>721.11</v>
      </c>
      <c r="L117" s="133" t="str">
        <f>'+Мулымья'!H116</f>
        <v/>
      </c>
      <c r="M117" s="133" t="str">
        <f>'+Шугур'!H116</f>
        <v/>
      </c>
      <c r="N117" s="133" t="str">
        <f>'+Леуши'!H116</f>
        <v/>
      </c>
      <c r="O117" s="174">
        <f t="shared" ref="O117:O124" si="35">IFERROR(P117,"")</f>
        <v>503.35083333333336</v>
      </c>
      <c r="P117" s="133">
        <f t="shared" ref="P117:P124" si="36">AVERAGEIF(D117:N117,"&gt;0")</f>
        <v>503.35083333333336</v>
      </c>
      <c r="Q117" s="220">
        <f t="shared" si="22"/>
        <v>615.05500000000006</v>
      </c>
      <c r="R117" s="135"/>
      <c r="S117" s="135"/>
      <c r="T117" s="223">
        <f t="shared" si="24"/>
        <v>447.49874999999997</v>
      </c>
      <c r="U117" s="135"/>
      <c r="V117" s="135"/>
      <c r="W117" s="135"/>
      <c r="X117" s="135"/>
      <c r="Y117" s="135"/>
      <c r="Z117" s="135"/>
      <c r="AA117" s="160" t="b">
        <f t="shared" si="26"/>
        <v>1</v>
      </c>
    </row>
    <row r="118" spans="1:27" ht="21" customHeight="1" x14ac:dyDescent="0.2">
      <c r="A118" s="33">
        <v>115</v>
      </c>
      <c r="B118" s="132" t="s">
        <v>38</v>
      </c>
      <c r="C118" s="134" t="s">
        <v>2</v>
      </c>
      <c r="D118" s="133">
        <f>'+Мортка'!H117</f>
        <v>327</v>
      </c>
      <c r="E118" s="133" t="str">
        <f>'+Юмас,Ямки'!H117</f>
        <v/>
      </c>
      <c r="F118" s="133">
        <f>'+Конда'!H117</f>
        <v>410</v>
      </c>
      <c r="G118" s="133">
        <f>'+Междур'!H117</f>
        <v>320</v>
      </c>
      <c r="H118" s="133">
        <f>'+Болчары'!H117</f>
        <v>365</v>
      </c>
      <c r="I118" s="133">
        <f>'+Кума'!H117</f>
        <v>333.5</v>
      </c>
      <c r="J118" s="133">
        <f>'+Половинка'!H117</f>
        <v>306.5</v>
      </c>
      <c r="K118" s="133">
        <f>'+Луговой'!H117</f>
        <v>410</v>
      </c>
      <c r="L118" s="133" t="str">
        <f>'+Мулымья'!H117</f>
        <v/>
      </c>
      <c r="M118" s="133">
        <f>'+Шугур'!H117</f>
        <v>400</v>
      </c>
      <c r="N118" s="133">
        <f>'+Леуши'!H117</f>
        <v>316</v>
      </c>
      <c r="O118" s="174">
        <f t="shared" si="35"/>
        <v>354.22222222222223</v>
      </c>
      <c r="P118" s="133">
        <f t="shared" si="36"/>
        <v>354.22222222222223</v>
      </c>
      <c r="Q118" s="220">
        <f>AVERAGE(F118,H118,K118,M118)</f>
        <v>396.25</v>
      </c>
      <c r="R118" s="135">
        <v>395</v>
      </c>
      <c r="S118" s="135">
        <f>Q118/R118*100</f>
        <v>100.31645569620254</v>
      </c>
      <c r="T118" s="223">
        <f>AVERAGE(G118,D118,I118,N118,L118,J118)</f>
        <v>320.60000000000002</v>
      </c>
      <c r="U118" s="135" t="b">
        <f t="shared" si="19"/>
        <v>1</v>
      </c>
      <c r="V118" s="135">
        <v>374.33749999999998</v>
      </c>
      <c r="W118" s="135">
        <f t="shared" si="20"/>
        <v>20.115277777777749</v>
      </c>
      <c r="X118" s="135">
        <v>325.34000000000003</v>
      </c>
      <c r="Y118" s="135">
        <v>317.23333333333335</v>
      </c>
      <c r="Z118" s="135">
        <f t="shared" si="25"/>
        <v>101.06125880004204</v>
      </c>
      <c r="AA118" s="160" t="b">
        <f t="shared" si="26"/>
        <v>1</v>
      </c>
    </row>
    <row r="119" spans="1:27" ht="21" customHeight="1" x14ac:dyDescent="0.2">
      <c r="A119" s="33">
        <v>116</v>
      </c>
      <c r="B119" s="132" t="s">
        <v>119</v>
      </c>
      <c r="C119" s="134" t="s">
        <v>2</v>
      </c>
      <c r="D119" s="133">
        <f>'+Мортка'!H118</f>
        <v>397.95</v>
      </c>
      <c r="E119" s="133" t="str">
        <f>'+Юмас,Ямки'!H118</f>
        <v/>
      </c>
      <c r="F119" s="133">
        <f>'+Конда'!H118</f>
        <v>421</v>
      </c>
      <c r="G119" s="133">
        <f>'+Междур'!H118</f>
        <v>427.5</v>
      </c>
      <c r="H119" s="133">
        <f>'+Болчары'!H118</f>
        <v>420</v>
      </c>
      <c r="I119" s="133">
        <f>'+Кума'!H118</f>
        <v>356</v>
      </c>
      <c r="J119" s="133">
        <f>'+Половинка'!H118</f>
        <v>330</v>
      </c>
      <c r="K119" s="133">
        <f>'+Луговой'!H118</f>
        <v>407</v>
      </c>
      <c r="L119" s="133">
        <f>'+Мулымья'!H118</f>
        <v>400</v>
      </c>
      <c r="M119" s="133">
        <f>'+Шугур'!H118</f>
        <v>380</v>
      </c>
      <c r="N119" s="133">
        <f>'+Леуши'!H118</f>
        <v>350</v>
      </c>
      <c r="O119" s="174">
        <f t="shared" si="35"/>
        <v>388.94499999999999</v>
      </c>
      <c r="P119" s="133">
        <f t="shared" si="36"/>
        <v>388.94499999999999</v>
      </c>
      <c r="Q119" s="220">
        <f t="shared" si="22"/>
        <v>407</v>
      </c>
      <c r="R119" s="135">
        <v>391.66666666666669</v>
      </c>
      <c r="S119" s="135">
        <f t="shared" si="34"/>
        <v>103.91489361702126</v>
      </c>
      <c r="T119" s="223">
        <f>AVERAGE(G119,D119,I119,N119,L119,J119)</f>
        <v>376.9083333333333</v>
      </c>
      <c r="U119" s="135" t="b">
        <f t="shared" ref="U119:U124" si="37">T119&lt;Q119</f>
        <v>1</v>
      </c>
      <c r="V119" s="135">
        <v>373.80303030303037</v>
      </c>
      <c r="W119" s="135">
        <f t="shared" ref="W119:W124" si="38">V119-O119</f>
        <v>-15.141969696969625</v>
      </c>
      <c r="X119" s="135">
        <v>367.09259259259261</v>
      </c>
      <c r="Y119" s="135">
        <v>362.75</v>
      </c>
      <c r="Z119" s="135">
        <f t="shared" si="25"/>
        <v>103.90305536411671</v>
      </c>
      <c r="AA119" s="160" t="b">
        <f t="shared" si="26"/>
        <v>1</v>
      </c>
    </row>
    <row r="120" spans="1:27" ht="21" customHeight="1" x14ac:dyDescent="0.2">
      <c r="A120" s="33">
        <v>117</v>
      </c>
      <c r="B120" s="132" t="s">
        <v>133</v>
      </c>
      <c r="C120" s="134" t="s">
        <v>2</v>
      </c>
      <c r="D120" s="133">
        <f>'+Мортка'!H119</f>
        <v>276</v>
      </c>
      <c r="E120" s="133" t="str">
        <f>'+Юмас,Ямки'!H119</f>
        <v/>
      </c>
      <c r="F120" s="133">
        <f>'+Конда'!H119</f>
        <v>315</v>
      </c>
      <c r="G120" s="133">
        <f>'+Междур'!H119</f>
        <v>293.33333333333331</v>
      </c>
      <c r="H120" s="133">
        <f>'+Болчары'!H119</f>
        <v>360</v>
      </c>
      <c r="I120" s="133">
        <f>'+Кума'!H119</f>
        <v>280</v>
      </c>
      <c r="J120" s="133" t="str">
        <f>'+Половинка'!H119</f>
        <v/>
      </c>
      <c r="K120" s="133">
        <f>'+Луговой'!H119</f>
        <v>372</v>
      </c>
      <c r="L120" s="133" t="str">
        <f>'+Мулымья'!H119</f>
        <v/>
      </c>
      <c r="M120" s="133">
        <f>'+Шугур'!H119</f>
        <v>350</v>
      </c>
      <c r="N120" s="133" t="str">
        <f>'+Леуши'!H119</f>
        <v/>
      </c>
      <c r="O120" s="174">
        <f t="shared" si="35"/>
        <v>320.90476190476187</v>
      </c>
      <c r="P120" s="133">
        <f t="shared" si="36"/>
        <v>320.90476190476187</v>
      </c>
      <c r="Q120" s="220">
        <f t="shared" si="22"/>
        <v>349.25</v>
      </c>
      <c r="R120" s="135">
        <v>350.41666666666669</v>
      </c>
      <c r="S120" s="135">
        <f t="shared" si="34"/>
        <v>99.66706302021403</v>
      </c>
      <c r="T120" s="223">
        <f>AVERAGE(G120,D120,I120,N120,L120,J120)</f>
        <v>283.11111111111109</v>
      </c>
      <c r="U120" s="135" t="b">
        <f t="shared" si="37"/>
        <v>1</v>
      </c>
      <c r="V120" s="135">
        <v>344.96296296296293</v>
      </c>
      <c r="W120" s="135">
        <f t="shared" si="38"/>
        <v>24.058201058201064</v>
      </c>
      <c r="X120" s="135">
        <v>314.83333333333337</v>
      </c>
      <c r="Y120" s="135">
        <v>281.25</v>
      </c>
      <c r="Z120" s="135">
        <f t="shared" si="25"/>
        <v>100.66172839506171</v>
      </c>
      <c r="AA120" s="160" t="b">
        <f t="shared" si="26"/>
        <v>1</v>
      </c>
    </row>
    <row r="121" spans="1:27" ht="21" customHeight="1" x14ac:dyDescent="0.2">
      <c r="A121" s="33">
        <v>118</v>
      </c>
      <c r="B121" s="132" t="s">
        <v>48</v>
      </c>
      <c r="C121" s="134" t="s">
        <v>2</v>
      </c>
      <c r="D121" s="133">
        <f>'+Мортка'!H120</f>
        <v>1183</v>
      </c>
      <c r="E121" s="133" t="str">
        <f>'+Юмас,Ямки'!H120</f>
        <v/>
      </c>
      <c r="F121" s="133">
        <f>'+Конда'!H120</f>
        <v>1300</v>
      </c>
      <c r="G121" s="133">
        <f>'+Междур'!H120</f>
        <v>1050</v>
      </c>
      <c r="H121" s="133" t="str">
        <f>'+Болчары'!H120</f>
        <v/>
      </c>
      <c r="I121" s="133">
        <f>'+Кума'!H120</f>
        <v>873.33333333333337</v>
      </c>
      <c r="J121" s="133" t="str">
        <f>'+Половинка'!H120</f>
        <v/>
      </c>
      <c r="K121" s="133">
        <f>'+Луговой'!H120</f>
        <v>1118.3666666666666</v>
      </c>
      <c r="L121" s="133" t="str">
        <f>'+Мулымья'!H120</f>
        <v/>
      </c>
      <c r="M121" s="133">
        <f>'+Шугур'!H120</f>
        <v>1200</v>
      </c>
      <c r="N121" s="133" t="str">
        <f>'+Леуши'!H120</f>
        <v/>
      </c>
      <c r="O121" s="174">
        <f t="shared" si="35"/>
        <v>1120.7833333333333</v>
      </c>
      <c r="P121" s="133">
        <f t="shared" si="36"/>
        <v>1120.7833333333333</v>
      </c>
      <c r="Q121" s="220">
        <f t="shared" si="22"/>
        <v>1206.1222222222223</v>
      </c>
      <c r="R121" s="135">
        <v>1183.3333333333335</v>
      </c>
      <c r="S121" s="135">
        <f t="shared" si="34"/>
        <v>101.92582159624412</v>
      </c>
      <c r="T121" s="223">
        <f t="shared" si="24"/>
        <v>1035.4444444444446</v>
      </c>
      <c r="U121" s="135" t="b">
        <f t="shared" si="37"/>
        <v>1</v>
      </c>
      <c r="V121" s="135">
        <v>1142.33</v>
      </c>
      <c r="W121" s="135">
        <f t="shared" si="38"/>
        <v>21.546666666666624</v>
      </c>
      <c r="X121" s="135">
        <v>1142.33</v>
      </c>
      <c r="Y121" s="135">
        <v>1047</v>
      </c>
      <c r="Z121" s="135">
        <f t="shared" si="25"/>
        <v>98.896317520959371</v>
      </c>
      <c r="AA121" s="160" t="b">
        <f t="shared" si="26"/>
        <v>1</v>
      </c>
    </row>
    <row r="122" spans="1:27" ht="21" customHeight="1" x14ac:dyDescent="0.2">
      <c r="A122" s="33">
        <v>119</v>
      </c>
      <c r="B122" s="132" t="s">
        <v>47</v>
      </c>
      <c r="C122" s="134" t="s">
        <v>2</v>
      </c>
      <c r="D122" s="133">
        <f>'+Мортка'!H121</f>
        <v>920</v>
      </c>
      <c r="E122" s="133" t="str">
        <f>'+Юмас,Ямки'!H121</f>
        <v/>
      </c>
      <c r="F122" s="133">
        <f>'+Конда'!H121</f>
        <v>1255.6666666666667</v>
      </c>
      <c r="G122" s="133">
        <f>'+Междур'!H121</f>
        <v>982.74333333333334</v>
      </c>
      <c r="H122" s="133" t="str">
        <f>'+Болчары'!H121</f>
        <v/>
      </c>
      <c r="I122" s="161">
        <f>'+Кума'!H121</f>
        <v>935</v>
      </c>
      <c r="J122" s="135" t="str">
        <f>'+Половинка'!H121</f>
        <v/>
      </c>
      <c r="K122" s="133">
        <f>'+Луговой'!H121</f>
        <v>973.33333333333337</v>
      </c>
      <c r="L122" s="133">
        <f>'+Мулымья'!H121</f>
        <v>933.33333333333337</v>
      </c>
      <c r="M122" s="133">
        <f>'+Шугур'!H121</f>
        <v>975</v>
      </c>
      <c r="N122" s="133">
        <f>'+Леуши'!H121</f>
        <v>967.5</v>
      </c>
      <c r="O122" s="174">
        <f t="shared" si="35"/>
        <v>992.82208333333335</v>
      </c>
      <c r="P122" s="133">
        <f t="shared" si="36"/>
        <v>992.82208333333335</v>
      </c>
      <c r="Q122" s="220">
        <f t="shared" si="22"/>
        <v>1068</v>
      </c>
      <c r="R122" s="135">
        <v>1055.0611111111111</v>
      </c>
      <c r="S122" s="135">
        <f t="shared" si="34"/>
        <v>101.22636392836644</v>
      </c>
      <c r="T122" s="223">
        <f>AVERAGE(G122,D122,I122,N122,L122,J122)</f>
        <v>947.71533333333332</v>
      </c>
      <c r="U122" s="135" t="b">
        <f t="shared" si="37"/>
        <v>1</v>
      </c>
      <c r="V122" s="135">
        <v>840.35952380952381</v>
      </c>
      <c r="W122" s="135">
        <f t="shared" si="38"/>
        <v>-152.46255952380955</v>
      </c>
      <c r="X122" s="135">
        <v>1008.7033333333333</v>
      </c>
      <c r="Y122" s="135">
        <v>997.5</v>
      </c>
      <c r="Z122" s="135">
        <f t="shared" si="25"/>
        <v>95.009055973266499</v>
      </c>
      <c r="AA122" s="160" t="b">
        <f t="shared" si="26"/>
        <v>1</v>
      </c>
    </row>
    <row r="123" spans="1:27" s="8" customFormat="1" ht="21" customHeight="1" x14ac:dyDescent="0.2">
      <c r="A123" s="33">
        <v>120</v>
      </c>
      <c r="B123" s="132" t="s">
        <v>120</v>
      </c>
      <c r="C123" s="134" t="s">
        <v>2</v>
      </c>
      <c r="D123" s="133">
        <f>'+Мортка'!H122</f>
        <v>160.66333333333333</v>
      </c>
      <c r="E123" s="133" t="str">
        <f>'+Юмас,Ямки'!H122</f>
        <v/>
      </c>
      <c r="F123" s="133">
        <f>'+Конда'!H122</f>
        <v>212.33333333333334</v>
      </c>
      <c r="G123" s="133">
        <f>'+Междур'!H122</f>
        <v>155</v>
      </c>
      <c r="H123" s="133">
        <f>'+Болчары'!H122</f>
        <v>214</v>
      </c>
      <c r="I123" s="133">
        <f>'+Кума'!H122</f>
        <v>161.5</v>
      </c>
      <c r="J123" s="133">
        <f>'+Половинка'!H122</f>
        <v>160</v>
      </c>
      <c r="K123" s="133">
        <f>'+Луговой'!H122</f>
        <v>213.33333333333334</v>
      </c>
      <c r="L123" s="133">
        <f>'+Мулымья'!H122</f>
        <v>156.66666666666666</v>
      </c>
      <c r="M123" s="133">
        <f>'+Шугур'!H122</f>
        <v>220</v>
      </c>
      <c r="N123" s="133">
        <f>'+Леуши'!H122</f>
        <v>153</v>
      </c>
      <c r="O123" s="174">
        <f t="shared" si="35"/>
        <v>180.64966666666666</v>
      </c>
      <c r="P123" s="133">
        <f t="shared" si="36"/>
        <v>180.64966666666666</v>
      </c>
      <c r="Q123" s="220">
        <f>AVERAGE(F123,H123,K123,M123)</f>
        <v>214.91666666666669</v>
      </c>
      <c r="R123" s="135">
        <v>204.75</v>
      </c>
      <c r="S123" s="135">
        <f t="shared" si="34"/>
        <v>104.96540496540499</v>
      </c>
      <c r="T123" s="223">
        <f>AVERAGE(G123,D123,I123,N123,L123,J123)</f>
        <v>157.80499999999998</v>
      </c>
      <c r="U123" s="135" t="b">
        <f t="shared" si="37"/>
        <v>1</v>
      </c>
      <c r="V123" s="135">
        <v>164.90151515151513</v>
      </c>
      <c r="W123" s="135">
        <f t="shared" si="38"/>
        <v>-15.748151515151534</v>
      </c>
      <c r="X123" s="135">
        <v>156.78030303030303</v>
      </c>
      <c r="Y123" s="135">
        <v>150.35714285714286</v>
      </c>
      <c r="Z123" s="135">
        <f t="shared" si="25"/>
        <v>104.95344418052255</v>
      </c>
      <c r="AA123" s="160" t="b">
        <f t="shared" si="26"/>
        <v>1</v>
      </c>
    </row>
    <row r="124" spans="1:27" ht="21" customHeight="1" x14ac:dyDescent="0.2">
      <c r="A124" s="33">
        <v>121</v>
      </c>
      <c r="B124" s="132" t="s">
        <v>88</v>
      </c>
      <c r="C124" s="134" t="s">
        <v>61</v>
      </c>
      <c r="D124" s="133">
        <f>'+Мортка'!H123</f>
        <v>11</v>
      </c>
      <c r="E124" s="133" t="str">
        <f>'+Юмас,Ямки'!H123</f>
        <v/>
      </c>
      <c r="F124" s="133">
        <f>'+Конда'!H123</f>
        <v>12.633333333333333</v>
      </c>
      <c r="G124" s="133">
        <f>'+Междур'!H123</f>
        <v>14.066666666666668</v>
      </c>
      <c r="H124" s="133">
        <f>'+Болчары'!H123</f>
        <v>12.290000000000001</v>
      </c>
      <c r="I124" s="133">
        <f>'+Кума'!H123</f>
        <v>11.033333333333331</v>
      </c>
      <c r="J124" s="133">
        <f>'+Половинка'!H123</f>
        <v>14.600000000000001</v>
      </c>
      <c r="K124" s="133">
        <f>'+Луговой'!H123</f>
        <v>12.36</v>
      </c>
      <c r="L124" s="133">
        <f>'+Мулымья'!H123</f>
        <v>14.466666666666669</v>
      </c>
      <c r="M124" s="133">
        <f>'+Шугур'!H123</f>
        <v>15</v>
      </c>
      <c r="N124" s="133">
        <f>'+Леуши'!H123</f>
        <v>12.6</v>
      </c>
      <c r="O124" s="174">
        <f t="shared" si="35"/>
        <v>13.005000000000001</v>
      </c>
      <c r="P124" s="133">
        <f t="shared" si="36"/>
        <v>13.005000000000001</v>
      </c>
      <c r="Q124" s="220">
        <f t="shared" si="22"/>
        <v>13.070833333333333</v>
      </c>
      <c r="R124" s="135">
        <v>15.410833333333333</v>
      </c>
      <c r="S124" s="135">
        <f t="shared" si="34"/>
        <v>84.815876277510398</v>
      </c>
      <c r="T124" s="223">
        <f t="shared" si="24"/>
        <v>12.961111111111114</v>
      </c>
      <c r="U124" s="135" t="b">
        <f t="shared" si="37"/>
        <v>1</v>
      </c>
      <c r="V124" s="135">
        <v>15.914696969696969</v>
      </c>
      <c r="W124" s="135">
        <f t="shared" si="38"/>
        <v>2.9096969696969683</v>
      </c>
      <c r="X124" s="135">
        <v>15.80787878787879</v>
      </c>
      <c r="Y124" s="135">
        <v>15.087857142857144</v>
      </c>
      <c r="Z124" s="135">
        <f t="shared" si="25"/>
        <v>85.904253920160755</v>
      </c>
      <c r="AA124" s="160" t="b">
        <f t="shared" si="26"/>
        <v>1</v>
      </c>
    </row>
  </sheetData>
  <sortState ref="A5:BD139">
    <sortCondition ref="A4"/>
  </sortState>
  <mergeCells count="7">
    <mergeCell ref="A1:Z1"/>
    <mergeCell ref="X2:X3"/>
    <mergeCell ref="A2:A3"/>
    <mergeCell ref="B2:B3"/>
    <mergeCell ref="C2:C3"/>
    <mergeCell ref="D2:E2"/>
    <mergeCell ref="O2:O3"/>
  </mergeCells>
  <phoneticPr fontId="0" type="noConversion"/>
  <printOptions horizontalCentered="1"/>
  <pageMargins left="0.25" right="0.25" top="0.75" bottom="0.75" header="0.3" footer="0.3"/>
  <pageSetup paperSize="9" scale="79" fitToHeight="0" orientation="landscape" r:id="rId1"/>
  <headerFooter alignWithMargins="0">
    <oddHeader>&amp;L&amp;9&amp;F&amp;C&amp;9&amp;P&amp;R</oddHeader>
  </headerFooter>
  <rowBreaks count="6" manualBreakCount="6">
    <brk id="20" max="22" man="1"/>
    <brk id="39" max="22" man="1"/>
    <brk id="57" max="22" man="1"/>
    <brk id="73" max="22" man="1"/>
    <brk id="91" max="22" man="1"/>
    <brk id="109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24"/>
  <sheetViews>
    <sheetView tabSelected="1" view="pageBreakPreview" zoomScale="90" zoomScaleNormal="80" zoomScaleSheetLayoutView="90" workbookViewId="0">
      <pane xSplit="3" ySplit="2" topLeftCell="D105" activePane="bottomRight" state="frozen"/>
      <selection activeCell="A47" sqref="A47"/>
      <selection pane="topRight" activeCell="A47" sqref="A47"/>
      <selection pane="bottomLeft" activeCell="A47" sqref="A47"/>
      <selection pane="bottomRight" activeCell="E117" sqref="E117"/>
    </sheetView>
  </sheetViews>
  <sheetFormatPr defaultColWidth="9" defaultRowHeight="21" customHeight="1" x14ac:dyDescent="0.25"/>
  <cols>
    <col min="1" max="1" width="4.375" style="187" customWidth="1"/>
    <col min="2" max="2" width="24.875" style="190" customWidth="1"/>
    <col min="3" max="3" width="5.75" style="191" customWidth="1"/>
    <col min="4" max="4" width="22.125" style="188" customWidth="1"/>
    <col min="5" max="5" width="24.75" style="188" customWidth="1"/>
    <col min="6" max="6" width="11.375" style="187" customWidth="1"/>
    <col min="7" max="7" width="22" style="192" customWidth="1"/>
    <col min="8" max="16384" width="9" style="187"/>
  </cols>
  <sheetData>
    <row r="1" spans="1:7" s="178" customFormat="1" ht="22.5" customHeight="1" x14ac:dyDescent="0.25">
      <c r="A1" s="234" t="s">
        <v>220</v>
      </c>
      <c r="B1" s="234"/>
      <c r="C1" s="234"/>
      <c r="D1" s="234"/>
      <c r="E1" s="234"/>
      <c r="F1" s="234"/>
      <c r="G1" s="177"/>
    </row>
    <row r="2" spans="1:7" s="178" customFormat="1" ht="39" customHeight="1" x14ac:dyDescent="0.25">
      <c r="A2" s="239" t="s">
        <v>79</v>
      </c>
      <c r="B2" s="237" t="s">
        <v>0</v>
      </c>
      <c r="C2" s="237" t="s">
        <v>1</v>
      </c>
      <c r="D2" s="235" t="s">
        <v>210</v>
      </c>
      <c r="E2" s="236"/>
      <c r="F2" s="237" t="s">
        <v>212</v>
      </c>
      <c r="G2" s="180"/>
    </row>
    <row r="3" spans="1:7" s="178" customFormat="1" ht="102.75" customHeight="1" x14ac:dyDescent="0.25">
      <c r="A3" s="240"/>
      <c r="B3" s="238"/>
      <c r="C3" s="238"/>
      <c r="D3" s="179" t="s">
        <v>209</v>
      </c>
      <c r="E3" s="179" t="s">
        <v>211</v>
      </c>
      <c r="F3" s="238"/>
      <c r="G3" s="181"/>
    </row>
    <row r="4" spans="1:7" s="178" customFormat="1" ht="26.25" customHeight="1" x14ac:dyDescent="0.25">
      <c r="A4" s="182">
        <v>1</v>
      </c>
      <c r="B4" s="183" t="s">
        <v>96</v>
      </c>
      <c r="C4" s="183" t="s">
        <v>2</v>
      </c>
      <c r="D4" s="207">
        <v>237.75</v>
      </c>
      <c r="E4" s="207">
        <v>218.09444444444443</v>
      </c>
      <c r="F4" s="184">
        <v>225.95666666666665</v>
      </c>
      <c r="G4" s="185"/>
    </row>
    <row r="5" spans="1:7" ht="27" customHeight="1" x14ac:dyDescent="0.25">
      <c r="A5" s="182">
        <v>2</v>
      </c>
      <c r="B5" s="183" t="s">
        <v>34</v>
      </c>
      <c r="C5" s="186" t="s">
        <v>2</v>
      </c>
      <c r="D5" s="207">
        <f>ИТОГО!Q5</f>
        <v>302.29500000000002</v>
      </c>
      <c r="E5" s="207">
        <f>ИТОГО!T5</f>
        <v>285.4663888888889</v>
      </c>
      <c r="F5" s="184">
        <f>ИТОГО!O5</f>
        <v>292.19783333333328</v>
      </c>
      <c r="G5" s="185"/>
    </row>
    <row r="6" spans="1:7" ht="21.75" customHeight="1" x14ac:dyDescent="0.25">
      <c r="A6" s="182">
        <v>3</v>
      </c>
      <c r="B6" s="183" t="s">
        <v>97</v>
      </c>
      <c r="C6" s="186" t="s">
        <v>2</v>
      </c>
      <c r="D6" s="207">
        <f>ИТОГО!Q6</f>
        <v>194.66666666666669</v>
      </c>
      <c r="E6" s="207">
        <f>ИТОГО!T6</f>
        <v>184.33277777777778</v>
      </c>
      <c r="F6" s="184">
        <f>ИТОГО!O6</f>
        <v>188.46633333333335</v>
      </c>
      <c r="G6" s="185"/>
    </row>
    <row r="7" spans="1:7" ht="24.95" customHeight="1" x14ac:dyDescent="0.25">
      <c r="A7" s="182">
        <v>4</v>
      </c>
      <c r="B7" s="183" t="s">
        <v>147</v>
      </c>
      <c r="C7" s="183" t="s">
        <v>2</v>
      </c>
      <c r="D7" s="207">
        <f>ИТОГО!Q7</f>
        <v>79</v>
      </c>
      <c r="E7" s="207">
        <f>ИТОГО!T7</f>
        <v>78.875</v>
      </c>
      <c r="F7" s="184">
        <f>ИТОГО!O7</f>
        <v>78.9375</v>
      </c>
      <c r="G7" s="185"/>
    </row>
    <row r="8" spans="1:7" s="178" customFormat="1" ht="24.95" customHeight="1" x14ac:dyDescent="0.25">
      <c r="A8" s="182">
        <v>5</v>
      </c>
      <c r="B8" s="183" t="s">
        <v>122</v>
      </c>
      <c r="C8" s="186" t="s">
        <v>2</v>
      </c>
      <c r="D8" s="207">
        <f>ИТОГО!Q8</f>
        <v>223.29166666666666</v>
      </c>
      <c r="E8" s="207">
        <f>ИТОГО!T8</f>
        <v>198.999</v>
      </c>
      <c r="F8" s="184">
        <f>ИТОГО!O8</f>
        <v>209.79574074074074</v>
      </c>
      <c r="G8" s="185"/>
    </row>
    <row r="9" spans="1:7" s="188" customFormat="1" ht="23.1" customHeight="1" x14ac:dyDescent="0.25">
      <c r="A9" s="182">
        <v>6</v>
      </c>
      <c r="B9" s="183" t="s">
        <v>43</v>
      </c>
      <c r="C9" s="186" t="s">
        <v>2</v>
      </c>
      <c r="D9" s="207">
        <f>ИТОГО!Q9</f>
        <v>370.20833333333331</v>
      </c>
      <c r="E9" s="207">
        <f>ИТОГО!T9</f>
        <v>335.02777777777777</v>
      </c>
      <c r="F9" s="184">
        <f>ИТОГО!O9</f>
        <v>349.1</v>
      </c>
      <c r="G9" s="185"/>
    </row>
    <row r="10" spans="1:7" ht="24.95" customHeight="1" x14ac:dyDescent="0.25">
      <c r="A10" s="182">
        <v>7</v>
      </c>
      <c r="B10" s="183" t="s">
        <v>45</v>
      </c>
      <c r="C10" s="186" t="s">
        <v>2</v>
      </c>
      <c r="D10" s="207">
        <f>ИТОГО!Q10</f>
        <v>381.375</v>
      </c>
      <c r="E10" s="207">
        <f>ИТОГО!T10</f>
        <v>343.16666666666669</v>
      </c>
      <c r="F10" s="184">
        <f>ИТОГО!O10</f>
        <v>358.45</v>
      </c>
      <c r="G10" s="185"/>
    </row>
    <row r="11" spans="1:7" ht="24.95" customHeight="1" x14ac:dyDescent="0.25">
      <c r="A11" s="182">
        <v>8</v>
      </c>
      <c r="B11" s="183" t="s">
        <v>123</v>
      </c>
      <c r="C11" s="186" t="s">
        <v>2</v>
      </c>
      <c r="D11" s="207">
        <f>ИТОГО!Q11</f>
        <v>490</v>
      </c>
      <c r="E11" s="207">
        <f>ИТОГО!T11</f>
        <v>402.9975</v>
      </c>
      <c r="F11" s="184">
        <f>ИТОГО!O11</f>
        <v>431.99833333333328</v>
      </c>
      <c r="G11" s="185"/>
    </row>
    <row r="12" spans="1:7" ht="27" customHeight="1" x14ac:dyDescent="0.25">
      <c r="A12" s="182">
        <v>9</v>
      </c>
      <c r="B12" s="183" t="s">
        <v>124</v>
      </c>
      <c r="C12" s="186" t="s">
        <v>2</v>
      </c>
      <c r="D12" s="207">
        <f>ИТОГО!Q12</f>
        <v>442.5</v>
      </c>
      <c r="E12" s="207"/>
      <c r="F12" s="184">
        <f>ИТОГО!O12</f>
        <v>442.5</v>
      </c>
      <c r="G12" s="185"/>
    </row>
    <row r="13" spans="1:7" ht="27" customHeight="1" x14ac:dyDescent="0.25">
      <c r="A13" s="182">
        <v>10</v>
      </c>
      <c r="B13" s="183" t="s">
        <v>125</v>
      </c>
      <c r="C13" s="186" t="s">
        <v>89</v>
      </c>
      <c r="D13" s="207">
        <f>ИТОГО!Q13</f>
        <v>22.511111111111109</v>
      </c>
      <c r="E13" s="207">
        <f>ИТОГО!T13</f>
        <v>22.408333333333335</v>
      </c>
      <c r="F13" s="184">
        <f>ИТОГО!O13</f>
        <v>22.452380952380956</v>
      </c>
      <c r="G13" s="185"/>
    </row>
    <row r="14" spans="1:7" ht="29.25" customHeight="1" x14ac:dyDescent="0.25">
      <c r="A14" s="182">
        <v>11</v>
      </c>
      <c r="B14" s="183" t="s">
        <v>83</v>
      </c>
      <c r="C14" s="186" t="s">
        <v>2</v>
      </c>
      <c r="D14" s="207">
        <f>ИТОГО!Q14</f>
        <v>336.5</v>
      </c>
      <c r="E14" s="207">
        <f>ИТОГО!T14</f>
        <v>303.5</v>
      </c>
      <c r="F14" s="184">
        <f>ИТОГО!O14</f>
        <v>320</v>
      </c>
      <c r="G14" s="185"/>
    </row>
    <row r="15" spans="1:7" ht="22.5" customHeight="1" x14ac:dyDescent="0.25">
      <c r="A15" s="182">
        <v>12</v>
      </c>
      <c r="B15" s="183" t="s">
        <v>98</v>
      </c>
      <c r="C15" s="186" t="s">
        <v>2</v>
      </c>
      <c r="D15" s="207">
        <f>ИТОГО!Q15</f>
        <v>353</v>
      </c>
      <c r="E15" s="207">
        <f>ИТОГО!T15</f>
        <v>317.66666666666669</v>
      </c>
      <c r="F15" s="184">
        <f>ИТОГО!O15</f>
        <v>337.85714285714283</v>
      </c>
      <c r="G15" s="185"/>
    </row>
    <row r="16" spans="1:7" ht="22.5" customHeight="1" x14ac:dyDescent="0.25">
      <c r="A16" s="182">
        <v>13</v>
      </c>
      <c r="B16" s="183" t="s">
        <v>32</v>
      </c>
      <c r="C16" s="186" t="s">
        <v>2</v>
      </c>
      <c r="D16" s="207">
        <f>ИТОГО!Q16</f>
        <v>350.33333333333331</v>
      </c>
      <c r="E16" s="207">
        <f>ИТОГО!T16</f>
        <v>326.68388888888893</v>
      </c>
      <c r="F16" s="184">
        <f>ИТОГО!O16</f>
        <v>334.56703703703704</v>
      </c>
      <c r="G16" s="185"/>
    </row>
    <row r="17" spans="1:7" ht="33.75" customHeight="1" x14ac:dyDescent="0.25">
      <c r="A17" s="182">
        <v>14</v>
      </c>
      <c r="B17" s="183" t="s">
        <v>84</v>
      </c>
      <c r="C17" s="186" t="s">
        <v>2</v>
      </c>
      <c r="D17" s="207">
        <f>ИТОГО!Q17</f>
        <v>188.16666666666669</v>
      </c>
      <c r="E17" s="207">
        <f>ИТОГО!T17</f>
        <v>155.5</v>
      </c>
      <c r="F17" s="184">
        <f>ИТОГО!O17</f>
        <v>166.38888888888889</v>
      </c>
      <c r="G17" s="185"/>
    </row>
    <row r="18" spans="1:7" ht="24.95" customHeight="1" x14ac:dyDescent="0.25">
      <c r="A18" s="182">
        <v>15</v>
      </c>
      <c r="B18" s="183" t="s">
        <v>19</v>
      </c>
      <c r="C18" s="186" t="s">
        <v>2</v>
      </c>
      <c r="D18" s="207">
        <f>ИТОГО!Q18</f>
        <v>2137.1511111111108</v>
      </c>
      <c r="E18" s="207">
        <f>ИТОГО!T18</f>
        <v>1960.9380555555556</v>
      </c>
      <c r="F18" s="184">
        <f>ИТОГО!O18</f>
        <v>2019.6757407407406</v>
      </c>
      <c r="G18" s="185"/>
    </row>
    <row r="19" spans="1:7" ht="21.75" customHeight="1" x14ac:dyDescent="0.25">
      <c r="A19" s="182">
        <v>16</v>
      </c>
      <c r="B19" s="183" t="s">
        <v>148</v>
      </c>
      <c r="C19" s="183" t="s">
        <v>2</v>
      </c>
      <c r="D19" s="207">
        <f>ИТОГО!Q19</f>
        <v>248.625</v>
      </c>
      <c r="E19" s="207">
        <f>ИТОГО!T19</f>
        <v>212.99625</v>
      </c>
      <c r="F19" s="184">
        <f>ИТОГО!O19</f>
        <v>230.81062500000002</v>
      </c>
      <c r="G19" s="185"/>
    </row>
    <row r="20" spans="1:7" ht="27.75" customHeight="1" x14ac:dyDescent="0.25">
      <c r="A20" s="182">
        <v>17</v>
      </c>
      <c r="B20" s="183" t="s">
        <v>53</v>
      </c>
      <c r="C20" s="186" t="s">
        <v>2</v>
      </c>
      <c r="D20" s="207">
        <f>ИТОГО!Q20</f>
        <v>253.42916666666667</v>
      </c>
      <c r="E20" s="207">
        <f>ИТОГО!T20</f>
        <v>235.34555555555553</v>
      </c>
      <c r="F20" s="184">
        <f>ИТОГО!O20</f>
        <v>242.57900000000001</v>
      </c>
      <c r="G20" s="185"/>
    </row>
    <row r="21" spans="1:7" ht="35.25" customHeight="1" x14ac:dyDescent="0.25">
      <c r="A21" s="182">
        <v>18</v>
      </c>
      <c r="B21" s="183" t="s">
        <v>60</v>
      </c>
      <c r="C21" s="186" t="s">
        <v>2</v>
      </c>
      <c r="D21" s="207">
        <f>ИТОГО!Q21</f>
        <v>2139.1672222222223</v>
      </c>
      <c r="E21" s="207">
        <f>ИТОГО!T21</f>
        <v>1975.0691666666667</v>
      </c>
      <c r="F21" s="184">
        <f>ИТОГО!O21</f>
        <v>2045.3969047619048</v>
      </c>
      <c r="G21" s="185"/>
    </row>
    <row r="22" spans="1:7" ht="22.5" customHeight="1" x14ac:dyDescent="0.25">
      <c r="A22" s="182">
        <v>19</v>
      </c>
      <c r="B22" s="183" t="s">
        <v>99</v>
      </c>
      <c r="C22" s="186" t="s">
        <v>2</v>
      </c>
      <c r="D22" s="207">
        <f>ИТОГО!Q22</f>
        <v>384.625</v>
      </c>
      <c r="E22" s="207">
        <f>ИТОГО!T22</f>
        <v>356.26666666666665</v>
      </c>
      <c r="F22" s="184">
        <f>ИТОГО!O22</f>
        <v>367.61</v>
      </c>
      <c r="G22" s="185"/>
    </row>
    <row r="23" spans="1:7" ht="21" customHeight="1" x14ac:dyDescent="0.25">
      <c r="A23" s="182">
        <v>20</v>
      </c>
      <c r="B23" s="183" t="s">
        <v>39</v>
      </c>
      <c r="C23" s="186" t="s">
        <v>2</v>
      </c>
      <c r="D23" s="207">
        <f>ИТОГО!Q23</f>
        <v>334.20833333333331</v>
      </c>
      <c r="E23" s="207">
        <f>ИТОГО!T23</f>
        <v>318</v>
      </c>
      <c r="F23" s="184">
        <f>ИТОГО!O23</f>
        <v>324.48333333333329</v>
      </c>
      <c r="G23" s="185"/>
    </row>
    <row r="24" spans="1:7" ht="22.5" customHeight="1" x14ac:dyDescent="0.25">
      <c r="A24" s="182">
        <v>21</v>
      </c>
      <c r="B24" s="183" t="s">
        <v>149</v>
      </c>
      <c r="C24" s="186" t="s">
        <v>2</v>
      </c>
      <c r="D24" s="207">
        <f>ИТОГО!Q24</f>
        <v>205.10499999999999</v>
      </c>
      <c r="E24" s="207">
        <f>ИТОГО!T24</f>
        <v>170.86055555555558</v>
      </c>
      <c r="F24" s="184">
        <f>ИТОГО!O24</f>
        <v>184.55833333333334</v>
      </c>
      <c r="G24" s="185"/>
    </row>
    <row r="25" spans="1:7" ht="29.25" customHeight="1" x14ac:dyDescent="0.25">
      <c r="A25" s="182">
        <v>22</v>
      </c>
      <c r="B25" s="183" t="s">
        <v>150</v>
      </c>
      <c r="C25" s="186" t="s">
        <v>151</v>
      </c>
      <c r="D25" s="207">
        <f>ИТОГО!Q25</f>
        <v>341.66666666666669</v>
      </c>
      <c r="E25" s="207">
        <f>ИТОГО!T25</f>
        <v>327.44444444444446</v>
      </c>
      <c r="F25" s="184">
        <f>ИТОГО!O25</f>
        <v>332.18518518518522</v>
      </c>
      <c r="G25" s="185"/>
    </row>
    <row r="26" spans="1:7" ht="23.1" customHeight="1" x14ac:dyDescent="0.25">
      <c r="A26" s="182">
        <v>23</v>
      </c>
      <c r="B26" s="183" t="s">
        <v>16</v>
      </c>
      <c r="C26" s="186" t="s">
        <v>2</v>
      </c>
      <c r="D26" s="207">
        <f>ИТОГО!Q26</f>
        <v>270.315</v>
      </c>
      <c r="E26" s="207">
        <f>ИТОГО!T26</f>
        <v>211.58333333333334</v>
      </c>
      <c r="F26" s="184">
        <f>ИТОГО!O26</f>
        <v>235.07600000000002</v>
      </c>
      <c r="G26" s="185"/>
    </row>
    <row r="27" spans="1:7" ht="21.75" customHeight="1" x14ac:dyDescent="0.25">
      <c r="A27" s="182">
        <v>24</v>
      </c>
      <c r="B27" s="183" t="s">
        <v>58</v>
      </c>
      <c r="C27" s="186" t="s">
        <v>2</v>
      </c>
      <c r="D27" s="207">
        <f>ИТОГО!Q27</f>
        <v>433.5555555555556</v>
      </c>
      <c r="E27" s="207">
        <f>ИТОГО!T27</f>
        <v>391.70833333333331</v>
      </c>
      <c r="F27" s="184">
        <f>ИТОГО!O27</f>
        <v>409.64285714285717</v>
      </c>
      <c r="G27" s="185"/>
    </row>
    <row r="28" spans="1:7" ht="20.25" customHeight="1" x14ac:dyDescent="0.25">
      <c r="A28" s="182">
        <v>25</v>
      </c>
      <c r="B28" s="183" t="s">
        <v>152</v>
      </c>
      <c r="C28" s="186" t="s">
        <v>2</v>
      </c>
      <c r="D28" s="207">
        <f>ИТОГО!Q28</f>
        <v>232.91666666666666</v>
      </c>
      <c r="E28" s="207">
        <f>ИТОГО!T28</f>
        <v>214.42500000000001</v>
      </c>
      <c r="F28" s="184">
        <f>ИТОГО!O28</f>
        <v>223.67083333333335</v>
      </c>
      <c r="G28" s="185"/>
    </row>
    <row r="29" spans="1:7" ht="22.5" customHeight="1" x14ac:dyDescent="0.25">
      <c r="A29" s="182">
        <v>26</v>
      </c>
      <c r="B29" s="183" t="s">
        <v>50</v>
      </c>
      <c r="C29" s="186" t="s">
        <v>2</v>
      </c>
      <c r="D29" s="207">
        <f>ИТОГО!Q29</f>
        <v>51.458333333333336</v>
      </c>
      <c r="E29" s="207">
        <f>ИТОГО!T29</f>
        <v>41.425277777777779</v>
      </c>
      <c r="F29" s="184">
        <f>ИТОГО!O29</f>
        <v>45.438499999999998</v>
      </c>
      <c r="G29" s="185"/>
    </row>
    <row r="30" spans="1:7" ht="23.25" customHeight="1" x14ac:dyDescent="0.25">
      <c r="A30" s="182">
        <v>27</v>
      </c>
      <c r="B30" s="183" t="s">
        <v>126</v>
      </c>
      <c r="C30" s="186" t="s">
        <v>2</v>
      </c>
      <c r="D30" s="207">
        <f>ИТОГО!Q30</f>
        <v>41.999583333333334</v>
      </c>
      <c r="E30" s="207">
        <f>ИТОГО!T30</f>
        <v>33.51305555555556</v>
      </c>
      <c r="F30" s="184">
        <f>ИТОГО!O30</f>
        <v>36.907666666666664</v>
      </c>
      <c r="G30" s="185"/>
    </row>
    <row r="31" spans="1:7" ht="22.5" customHeight="1" x14ac:dyDescent="0.25">
      <c r="A31" s="182">
        <v>28</v>
      </c>
      <c r="B31" s="183" t="s">
        <v>190</v>
      </c>
      <c r="C31" s="186" t="s">
        <v>89</v>
      </c>
      <c r="D31" s="207">
        <f>ИТОГО!Q31</f>
        <v>111.785</v>
      </c>
      <c r="E31" s="207">
        <f>ИТОГО!T31</f>
        <v>106.35722222222223</v>
      </c>
      <c r="F31" s="184">
        <f>ИТОГО!O31</f>
        <v>108.52833333333334</v>
      </c>
      <c r="G31" s="185"/>
    </row>
    <row r="32" spans="1:7" ht="29.25" customHeight="1" x14ac:dyDescent="0.25">
      <c r="A32" s="182">
        <v>29</v>
      </c>
      <c r="B32" s="183" t="s">
        <v>41</v>
      </c>
      <c r="C32" s="186" t="s">
        <v>2</v>
      </c>
      <c r="D32" s="207">
        <f>ИТОГО!Q32</f>
        <v>245.70833333333334</v>
      </c>
      <c r="E32" s="207">
        <f>ИТОГО!T32</f>
        <v>236.1</v>
      </c>
      <c r="F32" s="184">
        <f>ИТОГО!O32</f>
        <v>240.37037037037032</v>
      </c>
      <c r="G32" s="185"/>
    </row>
    <row r="33" spans="1:7" ht="30" customHeight="1" x14ac:dyDescent="0.25">
      <c r="A33" s="182">
        <v>30</v>
      </c>
      <c r="B33" s="183" t="s">
        <v>100</v>
      </c>
      <c r="C33" s="186" t="s">
        <v>2</v>
      </c>
      <c r="D33" s="207"/>
      <c r="E33" s="207">
        <f>ИТОГО!T33</f>
        <v>530</v>
      </c>
      <c r="F33" s="184">
        <f>ИТОГО!O33</f>
        <v>530</v>
      </c>
      <c r="G33" s="185"/>
    </row>
    <row r="34" spans="1:7" ht="27" customHeight="1" x14ac:dyDescent="0.25">
      <c r="A34" s="182">
        <v>31</v>
      </c>
      <c r="B34" s="183" t="s">
        <v>77</v>
      </c>
      <c r="C34" s="186" t="s">
        <v>2</v>
      </c>
      <c r="D34" s="207">
        <f>ИТОГО!Q34</f>
        <v>588.08333333333337</v>
      </c>
      <c r="E34" s="207">
        <f>ИТОГО!T34</f>
        <v>576.81666666666672</v>
      </c>
      <c r="F34" s="184">
        <f>ИТОГО!O34</f>
        <v>581.32333333333327</v>
      </c>
      <c r="G34" s="185"/>
    </row>
    <row r="35" spans="1:7" ht="24.95" customHeight="1" x14ac:dyDescent="0.25">
      <c r="A35" s="182">
        <v>32</v>
      </c>
      <c r="B35" s="183" t="s">
        <v>101</v>
      </c>
      <c r="C35" s="186" t="s">
        <v>2</v>
      </c>
      <c r="D35" s="207">
        <f>ИТОГО!Q35</f>
        <v>426.80833333333334</v>
      </c>
      <c r="E35" s="207">
        <f>ИТОГО!T35</f>
        <v>396.37361111111113</v>
      </c>
      <c r="F35" s="184">
        <f>ИТОГО!O35</f>
        <v>408.54750000000001</v>
      </c>
      <c r="G35" s="185"/>
    </row>
    <row r="36" spans="1:7" ht="24.95" customHeight="1" x14ac:dyDescent="0.25">
      <c r="A36" s="182">
        <v>33</v>
      </c>
      <c r="B36" s="183" t="s">
        <v>49</v>
      </c>
      <c r="C36" s="186" t="s">
        <v>2</v>
      </c>
      <c r="D36" s="207">
        <f>ИТОГО!Q36</f>
        <v>469.91666666666663</v>
      </c>
      <c r="E36" s="207">
        <f>ИТОГО!T36</f>
        <v>436.47611111111109</v>
      </c>
      <c r="F36" s="184">
        <f>ИТОГО!O36</f>
        <v>449.85233333333338</v>
      </c>
      <c r="G36" s="185"/>
    </row>
    <row r="37" spans="1:7" ht="24.95" customHeight="1" x14ac:dyDescent="0.25">
      <c r="A37" s="182">
        <v>34</v>
      </c>
      <c r="B37" s="183" t="s">
        <v>30</v>
      </c>
      <c r="C37" s="186" t="s">
        <v>2</v>
      </c>
      <c r="D37" s="207">
        <f>ИТОГО!Q37</f>
        <v>402.25</v>
      </c>
      <c r="E37" s="207">
        <f>ИТОГО!T37</f>
        <v>368</v>
      </c>
      <c r="F37" s="184">
        <f>ИТОГО!O37</f>
        <v>385.125</v>
      </c>
      <c r="G37" s="185"/>
    </row>
    <row r="38" spans="1:7" ht="24.95" customHeight="1" x14ac:dyDescent="0.25">
      <c r="A38" s="182">
        <v>35</v>
      </c>
      <c r="B38" s="183" t="s">
        <v>127</v>
      </c>
      <c r="C38" s="186" t="s">
        <v>2</v>
      </c>
      <c r="D38" s="207">
        <f>ИТОГО!Q38</f>
        <v>50.883333333333333</v>
      </c>
      <c r="E38" s="207">
        <f>ИТОГО!T38</f>
        <v>42.813333333333333</v>
      </c>
      <c r="F38" s="184">
        <f>ИТОГО!O38</f>
        <v>46.400000000000006</v>
      </c>
      <c r="G38" s="185"/>
    </row>
    <row r="39" spans="1:7" ht="24.95" customHeight="1" x14ac:dyDescent="0.25">
      <c r="A39" s="182">
        <v>36</v>
      </c>
      <c r="B39" s="183" t="s">
        <v>28</v>
      </c>
      <c r="C39" s="186" t="s">
        <v>2</v>
      </c>
      <c r="D39" s="207">
        <f>ИТОГО!Q39</f>
        <v>56.872500000000002</v>
      </c>
      <c r="E39" s="207">
        <f>ИТОГО!T39</f>
        <v>51.267777777777781</v>
      </c>
      <c r="F39" s="184">
        <f>ИТОГО!O39</f>
        <v>53.509666666666668</v>
      </c>
      <c r="G39" s="185"/>
    </row>
    <row r="40" spans="1:7" ht="24.95" customHeight="1" x14ac:dyDescent="0.25">
      <c r="A40" s="182">
        <v>37</v>
      </c>
      <c r="B40" s="183" t="s">
        <v>21</v>
      </c>
      <c r="C40" s="186" t="s">
        <v>2</v>
      </c>
      <c r="D40" s="207">
        <f>ИТОГО!Q40</f>
        <v>82.54</v>
      </c>
      <c r="E40" s="207">
        <f>ИТОГО!T40</f>
        <v>80.020833333333343</v>
      </c>
      <c r="F40" s="184">
        <f>ИТОГО!O40</f>
        <v>81.280416666666667</v>
      </c>
      <c r="G40" s="185"/>
    </row>
    <row r="41" spans="1:7" ht="24.95" customHeight="1" x14ac:dyDescent="0.25">
      <c r="A41" s="182">
        <v>38</v>
      </c>
      <c r="B41" s="183" t="s">
        <v>137</v>
      </c>
      <c r="C41" s="186" t="s">
        <v>2</v>
      </c>
      <c r="D41" s="207">
        <f>ИТОГО!Q41</f>
        <v>76</v>
      </c>
      <c r="E41" s="207">
        <f>ИТОГО!T41</f>
        <v>73.959999999999994</v>
      </c>
      <c r="F41" s="184">
        <f>ИТОГО!O41</f>
        <v>74.47</v>
      </c>
      <c r="G41" s="185"/>
    </row>
    <row r="42" spans="1:7" ht="24.95" customHeight="1" x14ac:dyDescent="0.25">
      <c r="A42" s="182">
        <v>39</v>
      </c>
      <c r="B42" s="183" t="s">
        <v>22</v>
      </c>
      <c r="C42" s="186" t="s">
        <v>2</v>
      </c>
      <c r="D42" s="207">
        <f>ИТОГО!Q42</f>
        <v>59.788333333333334</v>
      </c>
      <c r="E42" s="207">
        <f>ИТОГО!T42</f>
        <v>56.816666666666663</v>
      </c>
      <c r="F42" s="184">
        <f>ИТОГО!O42</f>
        <v>58.005333333333326</v>
      </c>
      <c r="G42" s="185"/>
    </row>
    <row r="43" spans="1:7" s="35" customFormat="1" ht="24.95" customHeight="1" x14ac:dyDescent="0.25">
      <c r="A43" s="182">
        <v>40</v>
      </c>
      <c r="B43" s="183" t="s">
        <v>23</v>
      </c>
      <c r="C43" s="186" t="s">
        <v>2</v>
      </c>
      <c r="D43" s="207">
        <f>ИТОГО!Q43</f>
        <v>45.318333333333335</v>
      </c>
      <c r="E43" s="207">
        <f>ИТОГО!T43</f>
        <v>43.883333333333333</v>
      </c>
      <c r="F43" s="184">
        <f>ИТОГО!O43</f>
        <v>44.457333333333331</v>
      </c>
      <c r="G43" s="185"/>
    </row>
    <row r="44" spans="1:7" ht="24.95" customHeight="1" x14ac:dyDescent="0.25">
      <c r="A44" s="182">
        <v>41</v>
      </c>
      <c r="B44" s="183" t="s">
        <v>27</v>
      </c>
      <c r="C44" s="186" t="s">
        <v>2</v>
      </c>
      <c r="D44" s="207">
        <f>ИТОГО!Q44</f>
        <v>41.634166666666673</v>
      </c>
      <c r="E44" s="207">
        <f>ИТОГО!T44</f>
        <v>41.81666666666667</v>
      </c>
      <c r="F44" s="184">
        <f>ИТОГО!O44</f>
        <v>41.74366666666667</v>
      </c>
      <c r="G44" s="185"/>
    </row>
    <row r="45" spans="1:7" ht="24.95" customHeight="1" x14ac:dyDescent="0.25">
      <c r="A45" s="182">
        <v>42</v>
      </c>
      <c r="B45" s="183" t="s">
        <v>26</v>
      </c>
      <c r="C45" s="186" t="s">
        <v>2</v>
      </c>
      <c r="D45" s="207">
        <f>ИТОГО!Q45</f>
        <v>64.568750000000009</v>
      </c>
      <c r="E45" s="207">
        <f>ИТОГО!T45</f>
        <v>59.80555555555555</v>
      </c>
      <c r="F45" s="184">
        <f>ИТОГО!O45</f>
        <v>61.710833333333333</v>
      </c>
      <c r="G45" s="185"/>
    </row>
    <row r="46" spans="1:7" ht="24.95" customHeight="1" x14ac:dyDescent="0.25">
      <c r="A46" s="182">
        <v>43</v>
      </c>
      <c r="B46" s="183" t="s">
        <v>24</v>
      </c>
      <c r="C46" s="186" t="s">
        <v>2</v>
      </c>
      <c r="D46" s="207">
        <f>ИТОГО!Q46</f>
        <v>136.30333333333334</v>
      </c>
      <c r="E46" s="207">
        <f>ИТОГО!T46</f>
        <v>134.28055555555554</v>
      </c>
      <c r="F46" s="184">
        <f>ИТОГО!O46</f>
        <v>135.08966666666669</v>
      </c>
      <c r="G46" s="185"/>
    </row>
    <row r="47" spans="1:7" ht="24.95" customHeight="1" x14ac:dyDescent="0.25">
      <c r="A47" s="182">
        <v>44</v>
      </c>
      <c r="B47" s="183" t="s">
        <v>29</v>
      </c>
      <c r="C47" s="186" t="s">
        <v>2</v>
      </c>
      <c r="D47" s="207">
        <f>ИТОГО!Q47</f>
        <v>250.66666666666666</v>
      </c>
      <c r="E47" s="207">
        <f>ИТОГО!T47</f>
        <v>206.6</v>
      </c>
      <c r="F47" s="184">
        <f>ИТОГО!O47</f>
        <v>223.125</v>
      </c>
      <c r="G47" s="185"/>
    </row>
    <row r="48" spans="1:7" ht="24.95" customHeight="1" x14ac:dyDescent="0.25">
      <c r="A48" s="182">
        <v>45</v>
      </c>
      <c r="B48" s="183" t="s">
        <v>25</v>
      </c>
      <c r="C48" s="186" t="s">
        <v>2</v>
      </c>
      <c r="D48" s="207">
        <f>ИТОГО!Q48</f>
        <v>40.936666666666667</v>
      </c>
      <c r="E48" s="207">
        <f>ИТОГО!T48</f>
        <v>38.541666666666664</v>
      </c>
      <c r="F48" s="184">
        <f>ИТОГО!O48</f>
        <v>39.49966666666667</v>
      </c>
      <c r="G48" s="185"/>
    </row>
    <row r="49" spans="1:7" ht="24.95" customHeight="1" x14ac:dyDescent="0.25">
      <c r="A49" s="182">
        <v>46</v>
      </c>
      <c r="B49" s="183" t="s">
        <v>73</v>
      </c>
      <c r="C49" s="186" t="s">
        <v>2</v>
      </c>
      <c r="D49" s="207">
        <f>ИТОГО!Q49</f>
        <v>247.34291666666667</v>
      </c>
      <c r="E49" s="207">
        <f>ИТОГО!T49</f>
        <v>237.99444444444441</v>
      </c>
      <c r="F49" s="184">
        <f>ИТОГО!O49</f>
        <v>241.73383333333337</v>
      </c>
      <c r="G49" s="185"/>
    </row>
    <row r="50" spans="1:7" ht="24.95" customHeight="1" x14ac:dyDescent="0.25">
      <c r="A50" s="182">
        <v>47</v>
      </c>
      <c r="B50" s="183" t="s">
        <v>37</v>
      </c>
      <c r="C50" s="186" t="s">
        <v>2</v>
      </c>
      <c r="D50" s="207">
        <f>ИТОГО!Q50</f>
        <v>416.25</v>
      </c>
      <c r="E50" s="207">
        <f>ИТОГО!T50</f>
        <v>403</v>
      </c>
      <c r="F50" s="184">
        <f>ИТОГО!O50</f>
        <v>408.88888888888891</v>
      </c>
      <c r="G50" s="185"/>
    </row>
    <row r="51" spans="1:7" ht="56.25" customHeight="1" x14ac:dyDescent="0.25">
      <c r="A51" s="182">
        <v>48</v>
      </c>
      <c r="B51" s="183" t="s">
        <v>153</v>
      </c>
      <c r="C51" s="186" t="s">
        <v>2</v>
      </c>
      <c r="D51" s="207">
        <f>ИТОГО!Q51</f>
        <v>330.11250000000001</v>
      </c>
      <c r="E51" s="207">
        <f>ИТОГО!T51</f>
        <v>308.08611111111117</v>
      </c>
      <c r="F51" s="184">
        <f>ИТОГО!O51</f>
        <v>316.89666666666665</v>
      </c>
      <c r="G51" s="185"/>
    </row>
    <row r="52" spans="1:7" ht="24.95" customHeight="1" x14ac:dyDescent="0.25">
      <c r="A52" s="182">
        <v>49</v>
      </c>
      <c r="B52" s="183" t="s">
        <v>59</v>
      </c>
      <c r="C52" s="186" t="s">
        <v>2</v>
      </c>
      <c r="D52" s="207">
        <f>ИТОГО!Q52</f>
        <v>2331.6666666666665</v>
      </c>
      <c r="E52" s="207">
        <f>ИТОГО!T52</f>
        <v>2079.3888888888891</v>
      </c>
      <c r="F52" s="184">
        <f>ИТОГО!O52</f>
        <v>2180.3000000000002</v>
      </c>
      <c r="G52" s="185"/>
    </row>
    <row r="53" spans="1:7" ht="24.95" customHeight="1" x14ac:dyDescent="0.25">
      <c r="A53" s="182">
        <v>50</v>
      </c>
      <c r="B53" s="183" t="s">
        <v>102</v>
      </c>
      <c r="C53" s="186" t="s">
        <v>2</v>
      </c>
      <c r="D53" s="207">
        <f>ИТОГО!Q53</f>
        <v>241.5</v>
      </c>
      <c r="E53" s="207">
        <f>ИТОГО!T53</f>
        <v>230.80499999999998</v>
      </c>
      <c r="F53" s="184">
        <f>ИТОГО!O53</f>
        <v>235.083</v>
      </c>
      <c r="G53" s="185"/>
    </row>
    <row r="54" spans="1:7" ht="24.95" customHeight="1" x14ac:dyDescent="0.25">
      <c r="A54" s="182">
        <v>51</v>
      </c>
      <c r="B54" s="183" t="s">
        <v>103</v>
      </c>
      <c r="C54" s="186" t="s">
        <v>2</v>
      </c>
      <c r="D54" s="207">
        <f>ИТОГО!Q54</f>
        <v>46.416666666666671</v>
      </c>
      <c r="E54" s="207">
        <f>ИТОГО!T54</f>
        <v>41.111111111111107</v>
      </c>
      <c r="F54" s="184">
        <f>ИТОГО!O54</f>
        <v>43.233333333333334</v>
      </c>
      <c r="G54" s="185"/>
    </row>
    <row r="55" spans="1:7" ht="27.75" customHeight="1" x14ac:dyDescent="0.25">
      <c r="A55" s="182">
        <v>52</v>
      </c>
      <c r="B55" s="183" t="s">
        <v>104</v>
      </c>
      <c r="C55" s="186" t="s">
        <v>2</v>
      </c>
      <c r="D55" s="207">
        <f>ИТОГО!Q55</f>
        <v>67.544166666666669</v>
      </c>
      <c r="E55" s="207">
        <f>ИТОГО!T55</f>
        <v>64.302777777777777</v>
      </c>
      <c r="F55" s="184">
        <f>ИТОГО!O55</f>
        <v>65.599333333333334</v>
      </c>
      <c r="G55" s="185"/>
    </row>
    <row r="56" spans="1:7" ht="24.95" customHeight="1" x14ac:dyDescent="0.25">
      <c r="A56" s="182">
        <v>53</v>
      </c>
      <c r="B56" s="183" t="s">
        <v>105</v>
      </c>
      <c r="C56" s="186" t="s">
        <v>2</v>
      </c>
      <c r="D56" s="207">
        <f>ИТОГО!Q56</f>
        <v>269.375</v>
      </c>
      <c r="E56" s="207">
        <f>ИТОГО!T56</f>
        <v>268.74874999999997</v>
      </c>
      <c r="F56" s="184">
        <f>ИТОГО!O56</f>
        <v>269.06187499999999</v>
      </c>
      <c r="G56" s="185"/>
    </row>
    <row r="57" spans="1:7" ht="24.95" customHeight="1" x14ac:dyDescent="0.25">
      <c r="A57" s="182">
        <v>54</v>
      </c>
      <c r="B57" s="183" t="s">
        <v>128</v>
      </c>
      <c r="C57" s="186" t="s">
        <v>2</v>
      </c>
      <c r="D57" s="207">
        <f>ИТОГО!Q57</f>
        <v>328.77777777777777</v>
      </c>
      <c r="E57" s="207">
        <f>ИТОГО!T57</f>
        <v>295.3</v>
      </c>
      <c r="F57" s="184">
        <f>ИТОГО!O57</f>
        <v>307.85416666666669</v>
      </c>
      <c r="G57" s="185"/>
    </row>
    <row r="58" spans="1:7" ht="39" customHeight="1" x14ac:dyDescent="0.25">
      <c r="A58" s="182">
        <v>55</v>
      </c>
      <c r="B58" s="183" t="s">
        <v>15</v>
      </c>
      <c r="C58" s="186" t="s">
        <v>89</v>
      </c>
      <c r="D58" s="207">
        <f>ИТОГО!Q58</f>
        <v>157.54416666666665</v>
      </c>
      <c r="E58" s="207">
        <f>ИТОГО!T58</f>
        <v>152.74944444444444</v>
      </c>
      <c r="F58" s="184">
        <f>ИТОГО!O58</f>
        <v>154.66733333333335</v>
      </c>
      <c r="G58" s="185"/>
    </row>
    <row r="59" spans="1:7" ht="29.25" customHeight="1" x14ac:dyDescent="0.25">
      <c r="A59" s="182">
        <v>56</v>
      </c>
      <c r="B59" s="183" t="s">
        <v>199</v>
      </c>
      <c r="C59" s="186" t="s">
        <v>2</v>
      </c>
      <c r="D59" s="207">
        <f>ИТОГО!Q59</f>
        <v>964.65666666666675</v>
      </c>
      <c r="E59" s="207">
        <f>ИТОГО!T59</f>
        <v>946.41444444444448</v>
      </c>
      <c r="F59" s="184">
        <f>ИТОГО!O59</f>
        <v>952.49518518518516</v>
      </c>
      <c r="G59" s="185"/>
    </row>
    <row r="60" spans="1:7" ht="24.95" customHeight="1" x14ac:dyDescent="0.25">
      <c r="A60" s="182">
        <v>57</v>
      </c>
      <c r="B60" s="183" t="s">
        <v>201</v>
      </c>
      <c r="C60" s="186" t="s">
        <v>2</v>
      </c>
      <c r="D60" s="207">
        <f>ИТОГО!Q60</f>
        <v>1029.04</v>
      </c>
      <c r="E60" s="207">
        <f>ИТОГО!T60</f>
        <v>978.32388888888897</v>
      </c>
      <c r="F60" s="184">
        <f>ИТОГО!O60</f>
        <v>998.6103333333333</v>
      </c>
      <c r="G60" s="185"/>
    </row>
    <row r="61" spans="1:7" ht="36" customHeight="1" x14ac:dyDescent="0.25">
      <c r="A61" s="182">
        <v>58</v>
      </c>
      <c r="B61" s="183" t="s">
        <v>85</v>
      </c>
      <c r="C61" s="186" t="s">
        <v>2</v>
      </c>
      <c r="D61" s="207">
        <f>ИТОГО!Q61</f>
        <v>200.84375</v>
      </c>
      <c r="E61" s="207">
        <f>ИТОГО!T61</f>
        <v>190.16666666666666</v>
      </c>
      <c r="F61" s="184">
        <f>ИТОГО!O61</f>
        <v>194.43749999999997</v>
      </c>
      <c r="G61" s="185"/>
    </row>
    <row r="62" spans="1:7" ht="31.5" customHeight="1" x14ac:dyDescent="0.25">
      <c r="A62" s="182">
        <v>59</v>
      </c>
      <c r="B62" s="183" t="s">
        <v>106</v>
      </c>
      <c r="C62" s="186" t="s">
        <v>89</v>
      </c>
      <c r="D62" s="207">
        <f>ИТОГО!Q62</f>
        <v>95.916666666666671</v>
      </c>
      <c r="E62" s="207">
        <f>ИТОГО!T62</f>
        <v>90.929000000000002</v>
      </c>
      <c r="F62" s="184">
        <f>ИТОГО!O62</f>
        <v>92.799374999999998</v>
      </c>
      <c r="G62" s="185"/>
    </row>
    <row r="63" spans="1:7" ht="28.5" customHeight="1" x14ac:dyDescent="0.25">
      <c r="A63" s="182">
        <v>60</v>
      </c>
      <c r="B63" s="183" t="s">
        <v>129</v>
      </c>
      <c r="C63" s="186" t="s">
        <v>2</v>
      </c>
      <c r="D63" s="207">
        <f>ИТОГО!Q63</f>
        <v>301.85833333333335</v>
      </c>
      <c r="E63" s="207">
        <f>ИТОГО!T63</f>
        <v>290.04305555555555</v>
      </c>
      <c r="F63" s="184">
        <f>ИТОГО!O63</f>
        <v>294.76916666666665</v>
      </c>
      <c r="G63" s="185"/>
    </row>
    <row r="64" spans="1:7" ht="28.5" customHeight="1" x14ac:dyDescent="0.25">
      <c r="A64" s="182">
        <v>61</v>
      </c>
      <c r="B64" s="183" t="s">
        <v>130</v>
      </c>
      <c r="C64" s="186" t="s">
        <v>2</v>
      </c>
      <c r="D64" s="207">
        <f>ИТОГО!Q64</f>
        <v>336.01499999999999</v>
      </c>
      <c r="E64" s="207">
        <f>ИТОГО!T64</f>
        <v>308.71700000000004</v>
      </c>
      <c r="F64" s="184">
        <f>ИТОГО!O64</f>
        <v>318.95375000000001</v>
      </c>
      <c r="G64" s="185"/>
    </row>
    <row r="65" spans="1:7" ht="27.75" customHeight="1" x14ac:dyDescent="0.25">
      <c r="A65" s="182">
        <v>62</v>
      </c>
      <c r="B65" s="183" t="s">
        <v>17</v>
      </c>
      <c r="C65" s="186" t="s">
        <v>2</v>
      </c>
      <c r="D65" s="207">
        <f>ИТОГО!Q65</f>
        <v>401.57888888888891</v>
      </c>
      <c r="E65" s="207">
        <f>ИТОГО!T65</f>
        <v>328.11</v>
      </c>
      <c r="F65" s="184">
        <f>ИТОГО!O65</f>
        <v>364.84444444444443</v>
      </c>
      <c r="G65" s="185"/>
    </row>
    <row r="66" spans="1:7" ht="24.95" customHeight="1" x14ac:dyDescent="0.25">
      <c r="A66" s="182">
        <v>63</v>
      </c>
      <c r="B66" s="183" t="s">
        <v>107</v>
      </c>
      <c r="C66" s="186" t="s">
        <v>2</v>
      </c>
      <c r="D66" s="207">
        <f>ИТОГО!Q66</f>
        <v>57.416666666666664</v>
      </c>
      <c r="E66" s="207">
        <f>ИТОГО!T66</f>
        <v>54.032666666666657</v>
      </c>
      <c r="F66" s="184">
        <f>ИТОГО!O66</f>
        <v>55.536666666666662</v>
      </c>
      <c r="G66" s="185"/>
    </row>
    <row r="67" spans="1:7" ht="24.95" customHeight="1" x14ac:dyDescent="0.25">
      <c r="A67" s="182">
        <v>64</v>
      </c>
      <c r="B67" s="183" t="s">
        <v>154</v>
      </c>
      <c r="C67" s="186" t="s">
        <v>2</v>
      </c>
      <c r="D67" s="207">
        <f>ИТОГО!Q67</f>
        <v>386.83333333333331</v>
      </c>
      <c r="E67" s="207">
        <f>ИТОГО!T67</f>
        <v>330.33333333333331</v>
      </c>
      <c r="F67" s="184">
        <f>ИТОГО!O67</f>
        <v>358.58333333333331</v>
      </c>
      <c r="G67" s="185"/>
    </row>
    <row r="68" spans="1:7" ht="29.25" customHeight="1" x14ac:dyDescent="0.25">
      <c r="A68" s="182">
        <v>65</v>
      </c>
      <c r="B68" s="183" t="s">
        <v>20</v>
      </c>
      <c r="C68" s="186" t="s">
        <v>2</v>
      </c>
      <c r="D68" s="207">
        <f>ИТОГО!Q68</f>
        <v>56</v>
      </c>
      <c r="E68" s="207">
        <f>ИТОГО!T68</f>
        <v>51.81666666666667</v>
      </c>
      <c r="F68" s="184">
        <f>ИТОГО!O68</f>
        <v>53.490000000000009</v>
      </c>
      <c r="G68" s="185"/>
    </row>
    <row r="69" spans="1:7" ht="24.95" customHeight="1" x14ac:dyDescent="0.25">
      <c r="A69" s="182">
        <v>66</v>
      </c>
      <c r="B69" s="183" t="s">
        <v>13</v>
      </c>
      <c r="C69" s="186" t="s">
        <v>2</v>
      </c>
      <c r="D69" s="207">
        <f>ИТОГО!Q69</f>
        <v>771.25</v>
      </c>
      <c r="E69" s="207">
        <f>ИТОГО!T69</f>
        <v>709</v>
      </c>
      <c r="F69" s="184">
        <f>ИТОГО!O69</f>
        <v>750.5</v>
      </c>
      <c r="G69" s="185"/>
    </row>
    <row r="70" spans="1:7" ht="24.95" customHeight="1" x14ac:dyDescent="0.25">
      <c r="A70" s="182">
        <v>67</v>
      </c>
      <c r="B70" s="183" t="s">
        <v>155</v>
      </c>
      <c r="C70" s="186" t="s">
        <v>2</v>
      </c>
      <c r="D70" s="207">
        <f>ИТОГО!Q70</f>
        <v>517.25</v>
      </c>
      <c r="E70" s="207">
        <f>ИТОГО!T70</f>
        <v>482</v>
      </c>
      <c r="F70" s="184">
        <f>ИТОГО!O70</f>
        <v>496.1</v>
      </c>
      <c r="G70" s="185"/>
    </row>
    <row r="71" spans="1:7" ht="45.75" customHeight="1" x14ac:dyDescent="0.25">
      <c r="A71" s="182">
        <v>68</v>
      </c>
      <c r="B71" s="183" t="s">
        <v>156</v>
      </c>
      <c r="C71" s="186" t="s">
        <v>2</v>
      </c>
      <c r="D71" s="207">
        <f>ИТОГО!Q71</f>
        <v>265</v>
      </c>
      <c r="E71" s="207" t="e">
        <f>ИТОГО!T71</f>
        <v>#DIV/0!</v>
      </c>
      <c r="F71" s="184">
        <f>ИТОГО!O71</f>
        <v>265</v>
      </c>
      <c r="G71" s="185"/>
    </row>
    <row r="72" spans="1:7" ht="40.5" customHeight="1" x14ac:dyDescent="0.25">
      <c r="A72" s="182">
        <v>69</v>
      </c>
      <c r="B72" s="183" t="s">
        <v>157</v>
      </c>
      <c r="C72" s="186" t="s">
        <v>2</v>
      </c>
      <c r="D72" s="207">
        <f>ИТОГО!Q72</f>
        <v>156.10666666666665</v>
      </c>
      <c r="E72" s="207">
        <f>ИТОГО!T72</f>
        <v>141.25833333333333</v>
      </c>
      <c r="F72" s="184">
        <f>ИТОГО!O72</f>
        <v>146.20777777777778</v>
      </c>
      <c r="G72" s="185"/>
    </row>
    <row r="73" spans="1:7" ht="29.25" customHeight="1" x14ac:dyDescent="0.25">
      <c r="A73" s="182">
        <v>70</v>
      </c>
      <c r="B73" s="183" t="s">
        <v>139</v>
      </c>
      <c r="C73" s="186" t="s">
        <v>2</v>
      </c>
      <c r="D73" s="207">
        <f>ИТОГО!Q73</f>
        <v>150.18666666666667</v>
      </c>
      <c r="E73" s="207">
        <f>ИТОГО!T73</f>
        <v>131.58333333333334</v>
      </c>
      <c r="F73" s="184">
        <f>ИТОГО!O73</f>
        <v>140.88499999999999</v>
      </c>
      <c r="G73" s="185"/>
    </row>
    <row r="74" spans="1:7" ht="32.450000000000003" customHeight="1" x14ac:dyDescent="0.25">
      <c r="A74" s="182">
        <v>71</v>
      </c>
      <c r="B74" s="183" t="s">
        <v>75</v>
      </c>
      <c r="C74" s="186" t="s">
        <v>2</v>
      </c>
      <c r="D74" s="207">
        <f>ИТОГО!Q74</f>
        <v>1160</v>
      </c>
      <c r="E74" s="207">
        <f>ИТОГО!T74</f>
        <v>1052.68</v>
      </c>
      <c r="F74" s="184">
        <f>ИТОГО!O74</f>
        <v>1106.3400000000001</v>
      </c>
      <c r="G74" s="185"/>
    </row>
    <row r="75" spans="1:7" ht="24.95" customHeight="1" x14ac:dyDescent="0.25">
      <c r="A75" s="182">
        <v>72</v>
      </c>
      <c r="B75" s="183" t="s">
        <v>108</v>
      </c>
      <c r="C75" s="186" t="s">
        <v>2</v>
      </c>
      <c r="D75" s="207">
        <f>ИТОГО!Q75</f>
        <v>400.5</v>
      </c>
      <c r="E75" s="207">
        <f>ИТОГО!T75</f>
        <v>281.59899999999999</v>
      </c>
      <c r="F75" s="184">
        <f>ИТОГО!O75</f>
        <v>315.57071428571425</v>
      </c>
      <c r="G75" s="185"/>
    </row>
    <row r="76" spans="1:7" ht="24.75" customHeight="1" x14ac:dyDescent="0.25">
      <c r="A76" s="182">
        <v>73</v>
      </c>
      <c r="B76" s="183" t="s">
        <v>55</v>
      </c>
      <c r="C76" s="186" t="s">
        <v>2</v>
      </c>
      <c r="D76" s="207">
        <f>ИТОГО!Q76</f>
        <v>212.5</v>
      </c>
      <c r="E76" s="207">
        <f>ИТОГО!T76</f>
        <v>183.73333333333332</v>
      </c>
      <c r="F76" s="184">
        <f>ИТОГО!O76</f>
        <v>191.95238095238093</v>
      </c>
      <c r="G76" s="185"/>
    </row>
    <row r="77" spans="1:7" ht="21" customHeight="1" x14ac:dyDescent="0.25">
      <c r="A77" s="182">
        <v>74</v>
      </c>
      <c r="B77" s="183" t="s">
        <v>52</v>
      </c>
      <c r="C77" s="186" t="s">
        <v>2</v>
      </c>
      <c r="D77" s="207">
        <f>ИТОГО!Q77</f>
        <v>177</v>
      </c>
      <c r="E77" s="207">
        <f>ИТОГО!T77</f>
        <v>170.7488888888889</v>
      </c>
      <c r="F77" s="184">
        <f>ИТОГО!O77</f>
        <v>173.24933333333331</v>
      </c>
      <c r="G77" s="185"/>
    </row>
    <row r="78" spans="1:7" ht="24" customHeight="1" x14ac:dyDescent="0.25">
      <c r="A78" s="182">
        <v>75</v>
      </c>
      <c r="B78" s="183" t="s">
        <v>109</v>
      </c>
      <c r="C78" s="186" t="s">
        <v>2</v>
      </c>
      <c r="D78" s="207">
        <f>ИТОГО!Q78</f>
        <v>238.45333333333335</v>
      </c>
      <c r="E78" s="207">
        <f>ИТОГО!T78</f>
        <v>210.48600000000002</v>
      </c>
      <c r="F78" s="184">
        <f>ИТОГО!O78</f>
        <v>222.91592592592593</v>
      </c>
      <c r="G78" s="185"/>
    </row>
    <row r="79" spans="1:7" ht="26.25" customHeight="1" x14ac:dyDescent="0.25">
      <c r="A79" s="182">
        <v>76</v>
      </c>
      <c r="B79" s="183" t="s">
        <v>110</v>
      </c>
      <c r="C79" s="186" t="s">
        <v>2</v>
      </c>
      <c r="D79" s="207">
        <f>ИТОГО!Q79</f>
        <v>379.25</v>
      </c>
      <c r="E79" s="207">
        <f>ИТОГО!T79</f>
        <v>295.375</v>
      </c>
      <c r="F79" s="184">
        <f>ИТОГО!O79</f>
        <v>337.3125</v>
      </c>
      <c r="G79" s="185"/>
    </row>
    <row r="80" spans="1:7" ht="24.75" customHeight="1" x14ac:dyDescent="0.25">
      <c r="A80" s="182">
        <v>77</v>
      </c>
      <c r="B80" s="183" t="s">
        <v>14</v>
      </c>
      <c r="C80" s="186" t="s">
        <v>2</v>
      </c>
      <c r="D80" s="207">
        <f>ИТОГО!Q80</f>
        <v>374</v>
      </c>
      <c r="E80" s="207">
        <f>ИТОГО!T80</f>
        <v>353.66666666666669</v>
      </c>
      <c r="F80" s="184">
        <f>ИТОГО!O80</f>
        <v>360.44444444444446</v>
      </c>
      <c r="G80" s="185"/>
    </row>
    <row r="81" spans="1:7" ht="21.75" customHeight="1" x14ac:dyDescent="0.25">
      <c r="A81" s="182">
        <v>78</v>
      </c>
      <c r="B81" s="183" t="s">
        <v>158</v>
      </c>
      <c r="C81" s="186" t="s">
        <v>2</v>
      </c>
      <c r="D81" s="207">
        <f>ИТОГО!Q81</f>
        <v>267.5</v>
      </c>
      <c r="E81" s="207">
        <f>ИТОГО!T81</f>
        <v>247.55083333333334</v>
      </c>
      <c r="F81" s="184">
        <f>ИТОГО!O81</f>
        <v>255.53050000000002</v>
      </c>
      <c r="G81" s="185"/>
    </row>
    <row r="82" spans="1:7" ht="24.95" customHeight="1" x14ac:dyDescent="0.25">
      <c r="A82" s="182">
        <v>79</v>
      </c>
      <c r="B82" s="183" t="s">
        <v>42</v>
      </c>
      <c r="C82" s="186" t="s">
        <v>2</v>
      </c>
      <c r="D82" s="207">
        <f>ИТОГО!Q82</f>
        <v>259.25</v>
      </c>
      <c r="E82" s="207">
        <f>ИТОГО!T82</f>
        <v>217.52222222222224</v>
      </c>
      <c r="F82" s="184">
        <f>ИТОГО!O82</f>
        <v>234.21333333333331</v>
      </c>
      <c r="G82" s="185"/>
    </row>
    <row r="83" spans="1:7" ht="24.95" customHeight="1" x14ac:dyDescent="0.25">
      <c r="A83" s="182">
        <v>80</v>
      </c>
      <c r="B83" s="183" t="s">
        <v>44</v>
      </c>
      <c r="C83" s="186" t="s">
        <v>2</v>
      </c>
      <c r="D83" s="207">
        <f>ИТОГО!Q83</f>
        <v>285.33333333333331</v>
      </c>
      <c r="E83" s="207">
        <f>ИТОГО!T83</f>
        <v>278.70944444444444</v>
      </c>
      <c r="F83" s="184">
        <f>ИТОГО!O83</f>
        <v>280.91740740740738</v>
      </c>
      <c r="G83" s="185"/>
    </row>
    <row r="84" spans="1:7" ht="24.95" customHeight="1" x14ac:dyDescent="0.25">
      <c r="A84" s="182">
        <v>81</v>
      </c>
      <c r="B84" s="183" t="s">
        <v>33</v>
      </c>
      <c r="C84" s="186" t="s">
        <v>2</v>
      </c>
      <c r="D84" s="207">
        <f>ИТОГО!Q84</f>
        <v>211.84375</v>
      </c>
      <c r="E84" s="207">
        <f>ИТОГО!T84</f>
        <v>207.33833333333337</v>
      </c>
      <c r="F84" s="184">
        <f>ИТОГО!O84</f>
        <v>209.14049999999997</v>
      </c>
      <c r="G84" s="185"/>
    </row>
    <row r="85" spans="1:7" ht="24.95" customHeight="1" x14ac:dyDescent="0.25">
      <c r="A85" s="182">
        <v>82</v>
      </c>
      <c r="B85" s="183" t="s">
        <v>46</v>
      </c>
      <c r="C85" s="186" t="s">
        <v>2</v>
      </c>
      <c r="D85" s="207">
        <f>ИТОГО!Q85</f>
        <v>267.02083333333331</v>
      </c>
      <c r="E85" s="207">
        <f>ИТОГО!T85</f>
        <v>243.29444444444445</v>
      </c>
      <c r="F85" s="184">
        <f>ИТОГО!O85</f>
        <v>252.78500000000003</v>
      </c>
      <c r="G85" s="185"/>
    </row>
    <row r="86" spans="1:7" ht="24.95" customHeight="1" x14ac:dyDescent="0.25">
      <c r="A86" s="182">
        <v>83</v>
      </c>
      <c r="B86" s="183" t="s">
        <v>159</v>
      </c>
      <c r="C86" s="183" t="s">
        <v>2</v>
      </c>
      <c r="D86" s="207">
        <f>ИТОГО!Q86</f>
        <v>1160</v>
      </c>
      <c r="E86" s="207">
        <f>ИТОГО!T86</f>
        <v>1022.5</v>
      </c>
      <c r="F86" s="184">
        <f>ИТОГО!O86</f>
        <v>1068.3333333333333</v>
      </c>
      <c r="G86" s="185"/>
    </row>
    <row r="87" spans="1:7" ht="27.75" customHeight="1" x14ac:dyDescent="0.25">
      <c r="A87" s="182">
        <v>84</v>
      </c>
      <c r="B87" s="183" t="s">
        <v>160</v>
      </c>
      <c r="C87" s="183" t="s">
        <v>2</v>
      </c>
      <c r="D87" s="207"/>
      <c r="E87" s="207">
        <f>ИТОГО!T87</f>
        <v>770</v>
      </c>
      <c r="F87" s="184">
        <f>ИТОГО!O87</f>
        <v>770</v>
      </c>
      <c r="G87" s="185"/>
    </row>
    <row r="88" spans="1:7" ht="27.75" customHeight="1" x14ac:dyDescent="0.25">
      <c r="A88" s="182">
        <v>85</v>
      </c>
      <c r="B88" s="183" t="s">
        <v>161</v>
      </c>
      <c r="C88" s="183" t="s">
        <v>2</v>
      </c>
      <c r="D88" s="207"/>
      <c r="E88" s="207">
        <f>ИТОГО!T88</f>
        <v>650</v>
      </c>
      <c r="F88" s="184">
        <f>ИТОГО!O88</f>
        <v>650</v>
      </c>
      <c r="G88" s="185"/>
    </row>
    <row r="89" spans="1:7" ht="29.25" customHeight="1" x14ac:dyDescent="0.25">
      <c r="A89" s="182">
        <v>86</v>
      </c>
      <c r="B89" s="183" t="s">
        <v>162</v>
      </c>
      <c r="C89" s="183" t="s">
        <v>2</v>
      </c>
      <c r="D89" s="207">
        <f>ИТОГО!Q89</f>
        <v>743.25</v>
      </c>
      <c r="E89" s="207">
        <f>ИТОГО!T89</f>
        <v>733</v>
      </c>
      <c r="F89" s="184">
        <f>ИТОГО!O89</f>
        <v>739.83333333333337</v>
      </c>
      <c r="G89" s="185"/>
    </row>
    <row r="90" spans="1:7" ht="27" customHeight="1" x14ac:dyDescent="0.25">
      <c r="A90" s="182">
        <v>87</v>
      </c>
      <c r="B90" s="183" t="s">
        <v>138</v>
      </c>
      <c r="C90" s="186" t="s">
        <v>2</v>
      </c>
      <c r="D90" s="207">
        <f>ИТОГО!Q90</f>
        <v>291.5</v>
      </c>
      <c r="E90" s="207">
        <f>ИТОГО!T90</f>
        <v>170.99833333333333</v>
      </c>
      <c r="F90" s="184">
        <f>ИТОГО!O90</f>
        <v>219.19899999999998</v>
      </c>
      <c r="G90" s="185"/>
    </row>
    <row r="91" spans="1:7" ht="24.95" customHeight="1" x14ac:dyDescent="0.25">
      <c r="A91" s="182">
        <v>88</v>
      </c>
      <c r="B91" s="183" t="s">
        <v>76</v>
      </c>
      <c r="C91" s="186" t="s">
        <v>2</v>
      </c>
      <c r="D91" s="207">
        <f>ИТОГО!Q91</f>
        <v>545</v>
      </c>
      <c r="E91" s="207">
        <f>ИТОГО!T91</f>
        <v>518.15611111111104</v>
      </c>
      <c r="F91" s="184">
        <f>ИТОГО!O91</f>
        <v>527.10407407407411</v>
      </c>
      <c r="G91" s="185"/>
    </row>
    <row r="92" spans="1:7" ht="24.95" customHeight="1" x14ac:dyDescent="0.25">
      <c r="A92" s="182">
        <v>89</v>
      </c>
      <c r="B92" s="183" t="s">
        <v>31</v>
      </c>
      <c r="C92" s="186" t="s">
        <v>2</v>
      </c>
      <c r="D92" s="207">
        <f>ИТОГО!Q92</f>
        <v>102.43833333333333</v>
      </c>
      <c r="E92" s="207">
        <f>ИТОГО!T92</f>
        <v>97.58</v>
      </c>
      <c r="F92" s="184">
        <f>ИТОГО!O92</f>
        <v>99.523333333333341</v>
      </c>
      <c r="G92" s="185"/>
    </row>
    <row r="93" spans="1:7" ht="24.95" customHeight="1" x14ac:dyDescent="0.25">
      <c r="A93" s="182">
        <v>90</v>
      </c>
      <c r="B93" s="183" t="s">
        <v>111</v>
      </c>
      <c r="C93" s="186" t="s">
        <v>2</v>
      </c>
      <c r="D93" s="207">
        <f>ИТОГО!Q93</f>
        <v>49.3125</v>
      </c>
      <c r="E93" s="207">
        <f>ИТОГО!T93</f>
        <v>46.333333333333336</v>
      </c>
      <c r="F93" s="184">
        <f>ИТОГО!O93</f>
        <v>47.822916666666664</v>
      </c>
      <c r="G93" s="185"/>
    </row>
    <row r="94" spans="1:7" ht="24.95" customHeight="1" x14ac:dyDescent="0.25">
      <c r="A94" s="182">
        <v>91</v>
      </c>
      <c r="B94" s="183" t="s">
        <v>163</v>
      </c>
      <c r="C94" s="186" t="s">
        <v>2</v>
      </c>
      <c r="D94" s="207">
        <f>ИТОГО!Q94</f>
        <v>393.5</v>
      </c>
      <c r="E94" s="207">
        <f>ИТОГО!T94</f>
        <v>336.2</v>
      </c>
      <c r="F94" s="184">
        <f>ИТОГО!O94</f>
        <v>352.57142857142856</v>
      </c>
      <c r="G94" s="185"/>
    </row>
    <row r="95" spans="1:7" ht="24.95" customHeight="1" x14ac:dyDescent="0.25">
      <c r="A95" s="182">
        <v>92</v>
      </c>
      <c r="B95" s="183" t="s">
        <v>112</v>
      </c>
      <c r="C95" s="186" t="s">
        <v>2</v>
      </c>
      <c r="D95" s="207">
        <f>ИТОГО!Q95</f>
        <v>213.5</v>
      </c>
      <c r="E95" s="207">
        <f>ИТОГО!T95</f>
        <v>203.49666666666667</v>
      </c>
      <c r="F95" s="184">
        <f>ИТОГО!O95</f>
        <v>207.49799999999999</v>
      </c>
      <c r="G95" s="185"/>
    </row>
    <row r="96" spans="1:7" ht="24.95" customHeight="1" x14ac:dyDescent="0.25">
      <c r="A96" s="182">
        <v>93</v>
      </c>
      <c r="B96" s="183" t="s">
        <v>18</v>
      </c>
      <c r="C96" s="186" t="s">
        <v>2</v>
      </c>
      <c r="D96" s="207">
        <f>ИТОГО!Q96</f>
        <v>340.55583333333334</v>
      </c>
      <c r="E96" s="207">
        <f>ИТОГО!T96</f>
        <v>335.20833333333331</v>
      </c>
      <c r="F96" s="184">
        <f>ИТОГО!O96</f>
        <v>337.88208333333336</v>
      </c>
      <c r="G96" s="185"/>
    </row>
    <row r="97" spans="1:7" ht="27.75" customHeight="1" x14ac:dyDescent="0.25">
      <c r="A97" s="182">
        <v>94</v>
      </c>
      <c r="B97" s="183" t="s">
        <v>113</v>
      </c>
      <c r="C97" s="186" t="s">
        <v>2</v>
      </c>
      <c r="D97" s="207"/>
      <c r="E97" s="207"/>
      <c r="F97" s="184" t="str">
        <f>ИТОГО!O97</f>
        <v/>
      </c>
      <c r="G97" s="185"/>
    </row>
    <row r="98" spans="1:7" ht="24.95" customHeight="1" x14ac:dyDescent="0.25">
      <c r="A98" s="182">
        <v>95</v>
      </c>
      <c r="B98" s="183" t="s">
        <v>164</v>
      </c>
      <c r="C98" s="186" t="s">
        <v>61</v>
      </c>
      <c r="D98" s="207">
        <f>ИТОГО!Q98</f>
        <v>30.6</v>
      </c>
      <c r="E98" s="207">
        <f>ИТОГО!T98</f>
        <v>29.5</v>
      </c>
      <c r="F98" s="184">
        <f>ИТОГО!O98</f>
        <v>29.939999999999998</v>
      </c>
      <c r="G98" s="185"/>
    </row>
    <row r="99" spans="1:7" ht="24.95" customHeight="1" x14ac:dyDescent="0.25">
      <c r="A99" s="182">
        <v>96</v>
      </c>
      <c r="B99" s="183" t="s">
        <v>165</v>
      </c>
      <c r="C99" s="186" t="s">
        <v>61</v>
      </c>
      <c r="D99" s="207">
        <f>ИТОГО!Q99</f>
        <v>112.83333333333333</v>
      </c>
      <c r="E99" s="207">
        <f>ИТОГО!T99</f>
        <v>104.7</v>
      </c>
      <c r="F99" s="184">
        <f>ИТОГО!O99</f>
        <v>107.75</v>
      </c>
      <c r="G99" s="185"/>
    </row>
    <row r="100" spans="1:7" ht="24.75" customHeight="1" x14ac:dyDescent="0.25">
      <c r="A100" s="182">
        <v>97</v>
      </c>
      <c r="B100" s="183" t="s">
        <v>36</v>
      </c>
      <c r="C100" s="186" t="s">
        <v>61</v>
      </c>
      <c r="D100" s="207">
        <f>ИТОГО!Q100</f>
        <v>28.766666666666666</v>
      </c>
      <c r="E100" s="207">
        <f>ИТОГО!T100</f>
        <v>26.266666666666662</v>
      </c>
      <c r="F100" s="184">
        <f>ИТОГО!O100</f>
        <v>27.377777777777776</v>
      </c>
      <c r="G100" s="185"/>
    </row>
    <row r="101" spans="1:7" ht="24.95" customHeight="1" x14ac:dyDescent="0.25">
      <c r="A101" s="182">
        <v>98</v>
      </c>
      <c r="B101" s="183" t="s">
        <v>35</v>
      </c>
      <c r="C101" s="186" t="s">
        <v>61</v>
      </c>
      <c r="D101" s="207">
        <f>ИТОГО!Q101</f>
        <v>114.5</v>
      </c>
      <c r="E101" s="207">
        <f>ИТОГО!T101</f>
        <v>106.47111111111111</v>
      </c>
      <c r="F101" s="184">
        <f>ИТОГО!O101</f>
        <v>109.68266666666668</v>
      </c>
      <c r="G101" s="185"/>
    </row>
    <row r="102" spans="1:7" ht="30" customHeight="1" x14ac:dyDescent="0.25">
      <c r="A102" s="182">
        <v>99</v>
      </c>
      <c r="B102" s="183" t="s">
        <v>114</v>
      </c>
      <c r="C102" s="186" t="s">
        <v>2</v>
      </c>
      <c r="D102" s="207">
        <f>ИТОГО!Q102</f>
        <v>24.277777777777775</v>
      </c>
      <c r="E102" s="207">
        <f>ИТОГО!T102</f>
        <v>22.25</v>
      </c>
      <c r="F102" s="184">
        <f>ИТОГО!O102</f>
        <v>23.010416666666668</v>
      </c>
      <c r="G102" s="185"/>
    </row>
    <row r="103" spans="1:7" ht="26.25" customHeight="1" x14ac:dyDescent="0.25">
      <c r="A103" s="182">
        <v>100</v>
      </c>
      <c r="B103" s="183" t="s">
        <v>86</v>
      </c>
      <c r="C103" s="186" t="s">
        <v>2</v>
      </c>
      <c r="D103" s="207">
        <f>ИТОГО!Q103</f>
        <v>236.25</v>
      </c>
      <c r="E103" s="207">
        <f>ИТОГО!T103</f>
        <v>234.33366666666666</v>
      </c>
      <c r="F103" s="184">
        <f>ИТОГО!O103</f>
        <v>235.18537037037035</v>
      </c>
      <c r="G103" s="185"/>
    </row>
    <row r="104" spans="1:7" ht="21" customHeight="1" x14ac:dyDescent="0.25">
      <c r="A104" s="182">
        <v>101</v>
      </c>
      <c r="B104" s="183" t="s">
        <v>40</v>
      </c>
      <c r="C104" s="186" t="s">
        <v>2</v>
      </c>
      <c r="D104" s="207">
        <f>ИТОГО!Q104</f>
        <v>193.39</v>
      </c>
      <c r="E104" s="207">
        <f>ИТОГО!T104</f>
        <v>184</v>
      </c>
      <c r="F104" s="184">
        <f>ИТОГО!O104</f>
        <v>187.756</v>
      </c>
      <c r="G104" s="185"/>
    </row>
    <row r="105" spans="1:7" ht="18" customHeight="1" x14ac:dyDescent="0.25">
      <c r="A105" s="182">
        <v>102</v>
      </c>
      <c r="B105" s="183" t="s">
        <v>115</v>
      </c>
      <c r="C105" s="186" t="s">
        <v>2</v>
      </c>
      <c r="D105" s="207">
        <f>ИТОГО!Q105</f>
        <v>900.54166666666663</v>
      </c>
      <c r="E105" s="207">
        <f>ИТОГО!T105</f>
        <v>819.99444444444453</v>
      </c>
      <c r="F105" s="184">
        <f>ИТОГО!O105</f>
        <v>852.21333333333348</v>
      </c>
      <c r="G105" s="185"/>
    </row>
    <row r="106" spans="1:7" ht="28.5" customHeight="1" x14ac:dyDescent="0.25">
      <c r="A106" s="182">
        <v>103</v>
      </c>
      <c r="B106" s="183" t="s">
        <v>131</v>
      </c>
      <c r="C106" s="186" t="s">
        <v>2</v>
      </c>
      <c r="D106" s="207">
        <f>ИТОГО!Q106</f>
        <v>455.25</v>
      </c>
      <c r="E106" s="207">
        <f>ИТОГО!T106</f>
        <v>438.279</v>
      </c>
      <c r="F106" s="184">
        <f>ИТОГО!O106</f>
        <v>445.8216666666666</v>
      </c>
      <c r="G106" s="185"/>
    </row>
    <row r="107" spans="1:7" ht="29.25" customHeight="1" x14ac:dyDescent="0.25">
      <c r="A107" s="182">
        <v>104</v>
      </c>
      <c r="B107" s="183" t="s">
        <v>132</v>
      </c>
      <c r="C107" s="186" t="s">
        <v>2</v>
      </c>
      <c r="D107" s="207">
        <f>ИТОГО!Q107</f>
        <v>485.11</v>
      </c>
      <c r="E107" s="207">
        <f>ИТОГО!T107</f>
        <v>454.6</v>
      </c>
      <c r="F107" s="184">
        <f>ИТОГО!O107</f>
        <v>468.16000000000008</v>
      </c>
      <c r="G107" s="185"/>
    </row>
    <row r="108" spans="1:7" ht="31.5" customHeight="1" x14ac:dyDescent="0.25">
      <c r="A108" s="182">
        <v>105</v>
      </c>
      <c r="B108" s="183" t="s">
        <v>87</v>
      </c>
      <c r="C108" s="186" t="s">
        <v>2</v>
      </c>
      <c r="D108" s="207">
        <f>ИТОГО!Q108</f>
        <v>314.75</v>
      </c>
      <c r="E108" s="207">
        <f>ИТОГО!T108</f>
        <v>289.07233333333335</v>
      </c>
      <c r="F108" s="184">
        <f>ИТОГО!O108</f>
        <v>300.48462962962964</v>
      </c>
      <c r="G108" s="185"/>
    </row>
    <row r="109" spans="1:7" ht="22.5" customHeight="1" x14ac:dyDescent="0.25">
      <c r="A109" s="182">
        <v>106</v>
      </c>
      <c r="B109" s="183" t="s">
        <v>51</v>
      </c>
      <c r="C109" s="186" t="s">
        <v>2</v>
      </c>
      <c r="D109" s="207">
        <f>ИТОГО!Q109</f>
        <v>271.35416666666669</v>
      </c>
      <c r="E109" s="207">
        <f>ИТОГО!T109</f>
        <v>219.99444444444444</v>
      </c>
      <c r="F109" s="184">
        <f>ИТОГО!O109</f>
        <v>240.53833333333333</v>
      </c>
      <c r="G109" s="185"/>
    </row>
    <row r="110" spans="1:7" ht="27" customHeight="1" x14ac:dyDescent="0.25">
      <c r="A110" s="182">
        <v>107</v>
      </c>
      <c r="B110" s="183" t="s">
        <v>116</v>
      </c>
      <c r="C110" s="186" t="s">
        <v>2</v>
      </c>
      <c r="D110" s="207">
        <f>ИТОГО!Q110</f>
        <v>230.76375000000002</v>
      </c>
      <c r="E110" s="207">
        <f>ИТОГО!T110</f>
        <v>186.21749999999997</v>
      </c>
      <c r="F110" s="184">
        <f>ИТОГО!O110</f>
        <v>204.036</v>
      </c>
      <c r="G110" s="185"/>
    </row>
    <row r="111" spans="1:7" ht="21" customHeight="1" x14ac:dyDescent="0.25">
      <c r="A111" s="182">
        <v>108</v>
      </c>
      <c r="B111" s="183" t="s">
        <v>54</v>
      </c>
      <c r="C111" s="186" t="s">
        <v>2</v>
      </c>
      <c r="D111" s="207">
        <f>ИТОГО!Q111</f>
        <v>229.91666666666666</v>
      </c>
      <c r="E111" s="207">
        <f>ИТОГО!T111</f>
        <v>205.55472222222224</v>
      </c>
      <c r="F111" s="184">
        <f>ИТОГО!O111</f>
        <v>215.29950000000002</v>
      </c>
      <c r="G111" s="185"/>
    </row>
    <row r="112" spans="1:7" ht="31.5" customHeight="1" x14ac:dyDescent="0.25">
      <c r="A112" s="182">
        <v>109</v>
      </c>
      <c r="B112" s="183" t="s">
        <v>117</v>
      </c>
      <c r="C112" s="186" t="s">
        <v>2</v>
      </c>
      <c r="D112" s="207">
        <f>ИТОГО!Q112</f>
        <v>347.86916666666662</v>
      </c>
      <c r="E112" s="207">
        <f>ИТОГО!T112</f>
        <v>319.29166666666663</v>
      </c>
      <c r="F112" s="184">
        <f>ИТОГО!O112</f>
        <v>333.58041666666668</v>
      </c>
      <c r="G112" s="185"/>
    </row>
    <row r="113" spans="1:7" ht="27.75" customHeight="1" x14ac:dyDescent="0.25">
      <c r="A113" s="182">
        <v>110</v>
      </c>
      <c r="B113" s="183" t="s">
        <v>118</v>
      </c>
      <c r="C113" s="186" t="s">
        <v>2</v>
      </c>
      <c r="D113" s="207">
        <f>ИТОГО!Q113</f>
        <v>76.151666666666657</v>
      </c>
      <c r="E113" s="207">
        <f>ИТОГО!T113</f>
        <v>75.114999999999995</v>
      </c>
      <c r="F113" s="184">
        <f>ИТОГО!O113</f>
        <v>75.460555555555572</v>
      </c>
      <c r="G113" s="185"/>
    </row>
    <row r="114" spans="1:7" ht="21" customHeight="1" x14ac:dyDescent="0.25">
      <c r="A114" s="182">
        <v>111</v>
      </c>
      <c r="B114" s="183" t="s">
        <v>56</v>
      </c>
      <c r="C114" s="186" t="s">
        <v>2</v>
      </c>
      <c r="D114" s="207">
        <f>ИТОГО!Q114</f>
        <v>73.197500000000005</v>
      </c>
      <c r="E114" s="207">
        <f>ИТОГО!T114</f>
        <v>72.811111111111117</v>
      </c>
      <c r="F114" s="184">
        <f>ИТОГО!O114</f>
        <v>73.031904761904755</v>
      </c>
      <c r="G114" s="185"/>
    </row>
    <row r="115" spans="1:7" ht="21" customHeight="1" x14ac:dyDescent="0.25">
      <c r="A115" s="182">
        <v>112</v>
      </c>
      <c r="B115" s="183" t="s">
        <v>166</v>
      </c>
      <c r="C115" s="189" t="s">
        <v>61</v>
      </c>
      <c r="D115" s="207">
        <f>ИТОГО!Q115</f>
        <v>2.5137499999999999</v>
      </c>
      <c r="E115" s="207">
        <f>ИТОГО!T115</f>
        <v>2.2549999999999999</v>
      </c>
      <c r="F115" s="184">
        <f>ИТОГО!O115</f>
        <v>2.3585000000000003</v>
      </c>
      <c r="G115" s="185"/>
    </row>
    <row r="116" spans="1:7" ht="21" customHeight="1" x14ac:dyDescent="0.25">
      <c r="A116" s="182">
        <v>113</v>
      </c>
      <c r="B116" s="183" t="s">
        <v>57</v>
      </c>
      <c r="C116" s="186" t="s">
        <v>2</v>
      </c>
      <c r="D116" s="207">
        <f>ИТОГО!Q116</f>
        <v>985.10749999999996</v>
      </c>
      <c r="E116" s="207">
        <f>ИТОГО!T116</f>
        <v>964.86111111111097</v>
      </c>
      <c r="F116" s="184">
        <f>ИТОГО!O116</f>
        <v>972.95966666666664</v>
      </c>
      <c r="G116" s="185"/>
    </row>
    <row r="117" spans="1:7" ht="21" customHeight="1" x14ac:dyDescent="0.25">
      <c r="A117" s="182">
        <v>114</v>
      </c>
      <c r="B117" s="183" t="s">
        <v>74</v>
      </c>
      <c r="C117" s="186" t="s">
        <v>2</v>
      </c>
      <c r="D117" s="207">
        <f>ИТОГО!Q117</f>
        <v>615.05500000000006</v>
      </c>
      <c r="E117" s="207">
        <f>ИТОГО!T117</f>
        <v>447.49874999999997</v>
      </c>
      <c r="F117" s="184">
        <f>ИТОГО!O117</f>
        <v>503.35083333333336</v>
      </c>
      <c r="G117" s="185"/>
    </row>
    <row r="118" spans="1:7" ht="21" customHeight="1" x14ac:dyDescent="0.25">
      <c r="A118" s="182">
        <v>115</v>
      </c>
      <c r="B118" s="183" t="s">
        <v>38</v>
      </c>
      <c r="C118" s="186" t="s">
        <v>2</v>
      </c>
      <c r="D118" s="207">
        <f>ИТОГО!Q118</f>
        <v>396.25</v>
      </c>
      <c r="E118" s="207">
        <f>ИТОГО!T118</f>
        <v>320.60000000000002</v>
      </c>
      <c r="F118" s="184">
        <f>ИТОГО!O118</f>
        <v>354.22222222222223</v>
      </c>
      <c r="G118" s="185"/>
    </row>
    <row r="119" spans="1:7" ht="21" customHeight="1" x14ac:dyDescent="0.25">
      <c r="A119" s="182">
        <v>116</v>
      </c>
      <c r="B119" s="183" t="s">
        <v>119</v>
      </c>
      <c r="C119" s="186" t="s">
        <v>2</v>
      </c>
      <c r="D119" s="207">
        <f>ИТОГО!Q119</f>
        <v>407</v>
      </c>
      <c r="E119" s="207">
        <f>ИТОГО!T119</f>
        <v>376.9083333333333</v>
      </c>
      <c r="F119" s="184">
        <f>ИТОГО!O119</f>
        <v>388.94499999999999</v>
      </c>
      <c r="G119" s="185"/>
    </row>
    <row r="120" spans="1:7" ht="21" customHeight="1" x14ac:dyDescent="0.25">
      <c r="A120" s="182">
        <v>117</v>
      </c>
      <c r="B120" s="183" t="s">
        <v>133</v>
      </c>
      <c r="C120" s="186" t="s">
        <v>2</v>
      </c>
      <c r="D120" s="207">
        <f>ИТОГО!Q120</f>
        <v>349.25</v>
      </c>
      <c r="E120" s="207">
        <f>ИТОГО!T120</f>
        <v>283.11111111111109</v>
      </c>
      <c r="F120" s="184">
        <f>ИТОГО!O120</f>
        <v>320.90476190476187</v>
      </c>
      <c r="G120" s="185"/>
    </row>
    <row r="121" spans="1:7" ht="21" customHeight="1" x14ac:dyDescent="0.25">
      <c r="A121" s="182">
        <v>118</v>
      </c>
      <c r="B121" s="183" t="s">
        <v>48</v>
      </c>
      <c r="C121" s="186" t="s">
        <v>2</v>
      </c>
      <c r="D121" s="207">
        <f>ИТОГО!Q121</f>
        <v>1206.1222222222223</v>
      </c>
      <c r="E121" s="207">
        <f>ИТОГО!T121</f>
        <v>1035.4444444444446</v>
      </c>
      <c r="F121" s="184">
        <f>ИТОГО!O121</f>
        <v>1120.7833333333333</v>
      </c>
      <c r="G121" s="185"/>
    </row>
    <row r="122" spans="1:7" ht="21" customHeight="1" x14ac:dyDescent="0.25">
      <c r="A122" s="182">
        <v>119</v>
      </c>
      <c r="B122" s="183" t="s">
        <v>47</v>
      </c>
      <c r="C122" s="186" t="s">
        <v>2</v>
      </c>
      <c r="D122" s="207">
        <f>ИТОГО!Q122</f>
        <v>1068</v>
      </c>
      <c r="E122" s="207">
        <f>ИТОГО!T122</f>
        <v>947.71533333333332</v>
      </c>
      <c r="F122" s="184">
        <f>ИТОГО!O122</f>
        <v>992.82208333333335</v>
      </c>
      <c r="G122" s="185"/>
    </row>
    <row r="123" spans="1:7" ht="21" customHeight="1" x14ac:dyDescent="0.25">
      <c r="A123" s="182">
        <v>120</v>
      </c>
      <c r="B123" s="183" t="s">
        <v>120</v>
      </c>
      <c r="C123" s="186" t="s">
        <v>2</v>
      </c>
      <c r="D123" s="207">
        <f>ИТОГО!Q123</f>
        <v>214.91666666666669</v>
      </c>
      <c r="E123" s="207">
        <f>ИТОГО!T123</f>
        <v>157.80499999999998</v>
      </c>
      <c r="F123" s="184">
        <f>ИТОГО!O123</f>
        <v>180.64966666666666</v>
      </c>
      <c r="G123" s="185"/>
    </row>
    <row r="124" spans="1:7" ht="21" customHeight="1" x14ac:dyDescent="0.25">
      <c r="A124" s="182">
        <v>121</v>
      </c>
      <c r="B124" s="183" t="s">
        <v>88</v>
      </c>
      <c r="C124" s="186" t="s">
        <v>61</v>
      </c>
      <c r="D124" s="207">
        <f>ИТОГО!Q124</f>
        <v>13.070833333333333</v>
      </c>
      <c r="E124" s="207">
        <f>ИТОГО!T124</f>
        <v>12.961111111111114</v>
      </c>
      <c r="F124" s="184">
        <f>ИТОГО!O124</f>
        <v>13.005000000000001</v>
      </c>
      <c r="G124" s="185"/>
    </row>
  </sheetData>
  <mergeCells count="6">
    <mergeCell ref="A1:F1"/>
    <mergeCell ref="D2:E2"/>
    <mergeCell ref="F2:F3"/>
    <mergeCell ref="A2:A3"/>
    <mergeCell ref="B2:B3"/>
    <mergeCell ref="C2:C3"/>
  </mergeCells>
  <printOptions horizontalCentered="1"/>
  <pageMargins left="0.25" right="0.25" top="0.75" bottom="0.75" header="0.3" footer="0.3"/>
  <pageSetup paperSize="9" scale="99" fitToHeight="0" orientation="portrait" r:id="rId1"/>
  <headerFooter alignWithMargins="0">
    <oddHeader>&amp;L&amp;9&amp;F&amp;C&amp;9&amp;P&amp;R</oddHeader>
  </headerFooter>
  <rowBreaks count="5" manualBreakCount="5">
    <brk id="24" max="6" man="1"/>
    <brk id="47" max="6" man="1"/>
    <brk id="67" max="6" man="1"/>
    <brk id="88" max="6" man="1"/>
    <brk id="1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C000"/>
  </sheetPr>
  <dimension ref="A1:L123"/>
  <sheetViews>
    <sheetView view="pageBreakPreview" zoomScale="80" zoomScaleNormal="90" zoomScaleSheetLayoutView="80" workbookViewId="0">
      <pane xSplit="2" ySplit="2" topLeftCell="C36" activePane="bottomRight" state="frozen"/>
      <selection activeCell="G18" sqref="G18"/>
      <selection pane="topRight" activeCell="G18" sqref="G18"/>
      <selection pane="bottomLeft" activeCell="G18" sqref="G18"/>
      <selection pane="bottomRight" activeCell="F54" sqref="F54"/>
    </sheetView>
  </sheetViews>
  <sheetFormatPr defaultColWidth="9" defaultRowHeight="21" customHeight="1" x14ac:dyDescent="0.2"/>
  <cols>
    <col min="1" max="1" width="5.375" style="45" customWidth="1"/>
    <col min="2" max="2" width="30.875" style="7" customWidth="1"/>
    <col min="3" max="3" width="10.625" style="7" customWidth="1"/>
    <col min="4" max="8" width="10.625" style="9" customWidth="1"/>
    <col min="9" max="9" width="10.625" style="73" customWidth="1"/>
    <col min="10" max="10" width="9" style="70"/>
    <col min="11" max="16384" width="9" style="1"/>
  </cols>
  <sheetData>
    <row r="1" spans="1:12" s="2" customFormat="1" ht="67.5" customHeight="1" x14ac:dyDescent="0.2">
      <c r="A1" s="44"/>
      <c r="B1" s="21" t="s">
        <v>68</v>
      </c>
      <c r="C1" s="25"/>
      <c r="D1" s="10"/>
      <c r="E1" s="10"/>
      <c r="F1" s="10"/>
      <c r="G1" s="10"/>
      <c r="H1" s="10"/>
      <c r="I1" s="71"/>
      <c r="J1" s="69"/>
    </row>
    <row r="2" spans="1:12" s="3" customFormat="1" ht="57" customHeight="1" x14ac:dyDescent="0.2">
      <c r="A2" s="67" t="s">
        <v>140</v>
      </c>
      <c r="B2" s="23" t="s">
        <v>0</v>
      </c>
      <c r="C2" s="46" t="s">
        <v>1</v>
      </c>
      <c r="D2" s="24" t="s">
        <v>146</v>
      </c>
      <c r="E2" s="24" t="s">
        <v>143</v>
      </c>
      <c r="F2" s="24" t="s">
        <v>80</v>
      </c>
      <c r="G2" s="117"/>
      <c r="H2" s="47" t="s">
        <v>3</v>
      </c>
      <c r="I2" s="108" t="s">
        <v>93</v>
      </c>
      <c r="J2" s="116" t="s">
        <v>72</v>
      </c>
    </row>
    <row r="3" spans="1:12" s="3" customFormat="1" ht="24.95" customHeight="1" x14ac:dyDescent="0.2">
      <c r="A3" s="33">
        <v>1</v>
      </c>
      <c r="B3" s="55" t="s">
        <v>96</v>
      </c>
      <c r="C3" s="56" t="s">
        <v>2</v>
      </c>
      <c r="D3" s="198" t="s">
        <v>175</v>
      </c>
      <c r="E3" s="198" t="s">
        <v>175</v>
      </c>
      <c r="F3" s="198">
        <v>233</v>
      </c>
      <c r="G3" s="115">
        <f t="shared" ref="G3:G29" si="0">AVERAGEIF(D3:F3,"&gt;0")</f>
        <v>233</v>
      </c>
      <c r="H3" s="91">
        <f t="shared" ref="H3:H29" si="1">IFERROR(G3,"")</f>
        <v>233</v>
      </c>
      <c r="I3" s="91" t="s">
        <v>203</v>
      </c>
      <c r="J3" s="149" t="e">
        <f>H3/J12I3*100</f>
        <v>#NAME?</v>
      </c>
      <c r="K3" s="101"/>
      <c r="L3" s="11"/>
    </row>
    <row r="4" spans="1:12" ht="34.5" customHeight="1" x14ac:dyDescent="0.2">
      <c r="A4" s="33">
        <v>2</v>
      </c>
      <c r="B4" s="55" t="s">
        <v>34</v>
      </c>
      <c r="C4" s="54" t="s">
        <v>2</v>
      </c>
      <c r="D4" s="204"/>
      <c r="E4" s="204"/>
      <c r="F4" s="204">
        <v>295.7</v>
      </c>
      <c r="G4" s="115">
        <f t="shared" si="0"/>
        <v>295.7</v>
      </c>
      <c r="H4" s="91">
        <f t="shared" si="1"/>
        <v>295.7</v>
      </c>
      <c r="I4" s="91">
        <v>324.16999999999996</v>
      </c>
      <c r="J4" s="149">
        <f t="shared" ref="J4:J29" si="2">H4/I4*100</f>
        <v>91.21757102754728</v>
      </c>
      <c r="K4" s="89"/>
      <c r="L4" s="6"/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204">
        <v>185</v>
      </c>
      <c r="E5" s="204">
        <v>190</v>
      </c>
      <c r="F5" s="204">
        <v>195</v>
      </c>
      <c r="G5" s="115">
        <f t="shared" si="0"/>
        <v>190</v>
      </c>
      <c r="H5" s="91">
        <f t="shared" si="1"/>
        <v>190</v>
      </c>
      <c r="I5" s="91">
        <v>189</v>
      </c>
      <c r="J5" s="149">
        <f t="shared" si="2"/>
        <v>100.52910052910053</v>
      </c>
      <c r="K5" s="89"/>
      <c r="L5" s="6"/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204" t="s">
        <v>175</v>
      </c>
      <c r="E6" s="204" t="s">
        <v>175</v>
      </c>
      <c r="F6" s="204">
        <v>80</v>
      </c>
      <c r="G6" s="115">
        <f t="shared" si="0"/>
        <v>80</v>
      </c>
      <c r="H6" s="91">
        <f t="shared" si="1"/>
        <v>80</v>
      </c>
      <c r="I6" s="91" t="s">
        <v>203</v>
      </c>
      <c r="J6" s="149" t="e">
        <f t="shared" si="2"/>
        <v>#VALUE!</v>
      </c>
      <c r="K6" s="89"/>
      <c r="L6" s="6"/>
    </row>
    <row r="7" spans="1:12" s="3" customFormat="1" ht="24.95" customHeight="1" x14ac:dyDescent="0.2">
      <c r="A7" s="33">
        <v>5</v>
      </c>
      <c r="B7" s="68" t="s">
        <v>122</v>
      </c>
      <c r="C7" s="57" t="s">
        <v>2</v>
      </c>
      <c r="D7" s="204">
        <v>230</v>
      </c>
      <c r="E7" s="204">
        <v>201</v>
      </c>
      <c r="F7" s="204">
        <v>240</v>
      </c>
      <c r="G7" s="115">
        <f t="shared" si="0"/>
        <v>223.66666666666666</v>
      </c>
      <c r="H7" s="91">
        <f t="shared" si="1"/>
        <v>223.66666666666666</v>
      </c>
      <c r="I7" s="91">
        <v>220</v>
      </c>
      <c r="J7" s="149">
        <f t="shared" si="2"/>
        <v>101.66666666666666</v>
      </c>
      <c r="K7" s="101"/>
      <c r="L7" s="11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204">
        <v>379</v>
      </c>
      <c r="E8" s="204">
        <v>357</v>
      </c>
      <c r="F8" s="204">
        <v>395</v>
      </c>
      <c r="G8" s="115">
        <f t="shared" si="0"/>
        <v>377</v>
      </c>
      <c r="H8" s="91">
        <f t="shared" si="1"/>
        <v>377</v>
      </c>
      <c r="I8" s="91">
        <v>365.33333333333331</v>
      </c>
      <c r="J8" s="149">
        <f t="shared" si="2"/>
        <v>103.19343065693431</v>
      </c>
      <c r="K8" s="89"/>
      <c r="L8" s="6"/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204" t="s">
        <v>175</v>
      </c>
      <c r="E9" s="204">
        <v>400</v>
      </c>
      <c r="F9" s="204">
        <v>404</v>
      </c>
      <c r="G9" s="115">
        <f t="shared" si="0"/>
        <v>402</v>
      </c>
      <c r="H9" s="91">
        <f t="shared" si="1"/>
        <v>402</v>
      </c>
      <c r="I9" s="91">
        <v>360</v>
      </c>
      <c r="J9" s="149">
        <f t="shared" si="2"/>
        <v>111.66666666666667</v>
      </c>
      <c r="K9" s="89"/>
      <c r="L9" s="6"/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204">
        <v>510</v>
      </c>
      <c r="E10" s="204" t="s">
        <v>175</v>
      </c>
      <c r="F10" s="186">
        <v>620</v>
      </c>
      <c r="G10" s="115">
        <f t="shared" si="0"/>
        <v>565</v>
      </c>
      <c r="H10" s="91">
        <f t="shared" si="1"/>
        <v>565</v>
      </c>
      <c r="I10" s="91">
        <v>450</v>
      </c>
      <c r="J10" s="149">
        <f t="shared" si="2"/>
        <v>125.55555555555556</v>
      </c>
      <c r="K10" s="102"/>
      <c r="L10" s="6"/>
    </row>
    <row r="11" spans="1:12" ht="30.75" customHeight="1" x14ac:dyDescent="0.2">
      <c r="A11" s="33">
        <v>9</v>
      </c>
      <c r="B11" s="68" t="s">
        <v>124</v>
      </c>
      <c r="C11" s="57" t="s">
        <v>2</v>
      </c>
      <c r="D11" s="204" t="s">
        <v>175</v>
      </c>
      <c r="E11" s="204" t="s">
        <v>175</v>
      </c>
      <c r="F11" s="204" t="s">
        <v>175</v>
      </c>
      <c r="G11" s="115" t="str">
        <f>F11</f>
        <v>-</v>
      </c>
      <c r="H11" s="91" t="str">
        <f t="shared" si="1"/>
        <v>-</v>
      </c>
      <c r="I11" s="91" t="s">
        <v>175</v>
      </c>
      <c r="J11" s="149" t="e">
        <f t="shared" si="2"/>
        <v>#VALUE!</v>
      </c>
      <c r="K11" s="89"/>
      <c r="L11" s="6"/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204">
        <v>18</v>
      </c>
      <c r="E12" s="204">
        <v>27</v>
      </c>
      <c r="F12" s="204">
        <v>27</v>
      </c>
      <c r="G12" s="115">
        <f t="shared" si="0"/>
        <v>24</v>
      </c>
      <c r="H12" s="91">
        <f t="shared" si="1"/>
        <v>24</v>
      </c>
      <c r="I12" s="91">
        <v>24</v>
      </c>
      <c r="J12" s="149">
        <f t="shared" si="2"/>
        <v>100</v>
      </c>
      <c r="K12" s="89"/>
      <c r="L12" s="6"/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204" t="s">
        <v>175</v>
      </c>
      <c r="E13" s="204">
        <v>350</v>
      </c>
      <c r="F13" s="204">
        <v>330</v>
      </c>
      <c r="G13" s="115">
        <f t="shared" si="0"/>
        <v>340</v>
      </c>
      <c r="H13" s="91">
        <f t="shared" si="1"/>
        <v>340</v>
      </c>
      <c r="I13" s="91">
        <v>343.33333333333331</v>
      </c>
      <c r="J13" s="149">
        <f t="shared" si="2"/>
        <v>99.029126213592235</v>
      </c>
      <c r="K13" s="89"/>
      <c r="L13" s="6"/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204">
        <v>360</v>
      </c>
      <c r="E14" s="204" t="s">
        <v>175</v>
      </c>
      <c r="F14" s="204">
        <v>380</v>
      </c>
      <c r="G14" s="115">
        <f t="shared" si="0"/>
        <v>370</v>
      </c>
      <c r="H14" s="91">
        <f t="shared" si="1"/>
        <v>370</v>
      </c>
      <c r="I14" s="91">
        <v>353.5</v>
      </c>
      <c r="J14" s="149">
        <f t="shared" si="2"/>
        <v>104.66760961810466</v>
      </c>
      <c r="K14" s="89"/>
      <c r="L14" s="6"/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204"/>
      <c r="E15" s="204">
        <v>356</v>
      </c>
      <c r="F15" s="204">
        <v>376</v>
      </c>
      <c r="G15" s="115">
        <f t="shared" si="0"/>
        <v>366</v>
      </c>
      <c r="H15" s="91">
        <f t="shared" si="1"/>
        <v>366</v>
      </c>
      <c r="I15" s="91">
        <v>371.33333333333331</v>
      </c>
      <c r="J15" s="149">
        <f t="shared" si="2"/>
        <v>98.563734290843811</v>
      </c>
      <c r="K15" s="89"/>
      <c r="L15" s="6"/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204">
        <v>150</v>
      </c>
      <c r="E16" s="204">
        <v>250</v>
      </c>
      <c r="F16" s="204">
        <v>189</v>
      </c>
      <c r="G16" s="115">
        <f t="shared" si="0"/>
        <v>196.33333333333334</v>
      </c>
      <c r="H16" s="91">
        <f t="shared" si="1"/>
        <v>196.33333333333334</v>
      </c>
      <c r="I16" s="91">
        <v>215</v>
      </c>
      <c r="J16" s="149">
        <f t="shared" si="2"/>
        <v>91.31782945736434</v>
      </c>
      <c r="K16" s="89"/>
      <c r="L16" s="6"/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204">
        <v>1909.09</v>
      </c>
      <c r="E17" s="204">
        <v>2090.9</v>
      </c>
      <c r="F17" s="204">
        <v>2189</v>
      </c>
      <c r="G17" s="115">
        <f t="shared" si="0"/>
        <v>2062.9966666666664</v>
      </c>
      <c r="H17" s="91">
        <f t="shared" si="1"/>
        <v>2062.9966666666664</v>
      </c>
      <c r="I17" s="91">
        <v>2121.1966666666667</v>
      </c>
      <c r="J17" s="149">
        <f t="shared" si="2"/>
        <v>97.256265724221691</v>
      </c>
      <c r="K17" s="89"/>
      <c r="L17" s="6"/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204" t="s">
        <v>175</v>
      </c>
      <c r="E18" s="204" t="s">
        <v>175</v>
      </c>
      <c r="F18" s="204">
        <v>260</v>
      </c>
      <c r="G18" s="115">
        <f t="shared" si="0"/>
        <v>260</v>
      </c>
      <c r="H18" s="91">
        <f t="shared" si="1"/>
        <v>260</v>
      </c>
      <c r="I18" s="91" t="s">
        <v>203</v>
      </c>
      <c r="J18" s="149" t="e">
        <f t="shared" si="2"/>
        <v>#VALUE!</v>
      </c>
      <c r="K18" s="89"/>
      <c r="L18" s="6"/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204">
        <v>254</v>
      </c>
      <c r="E19" s="186"/>
      <c r="F19" s="186">
        <v>275</v>
      </c>
      <c r="G19" s="115">
        <f t="shared" si="0"/>
        <v>264.5</v>
      </c>
      <c r="H19" s="91">
        <f t="shared" si="1"/>
        <v>264.5</v>
      </c>
      <c r="I19" s="91">
        <v>224.16666666666666</v>
      </c>
      <c r="J19" s="149">
        <f t="shared" si="2"/>
        <v>117.99256505576207</v>
      </c>
      <c r="K19" s="89"/>
      <c r="L19" s="6"/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204">
        <v>2166.67</v>
      </c>
      <c r="E20" s="204" t="s">
        <v>175</v>
      </c>
      <c r="F20" s="204">
        <v>2078</v>
      </c>
      <c r="G20" s="115">
        <f t="shared" si="0"/>
        <v>2122.335</v>
      </c>
      <c r="H20" s="91">
        <f t="shared" si="1"/>
        <v>2122.335</v>
      </c>
      <c r="I20" s="91">
        <v>2075</v>
      </c>
      <c r="J20" s="149">
        <f t="shared" si="2"/>
        <v>102.28120481927712</v>
      </c>
      <c r="K20" s="89"/>
      <c r="L20" s="6"/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204">
        <v>400</v>
      </c>
      <c r="E21" s="204">
        <v>390</v>
      </c>
      <c r="F21" s="204"/>
      <c r="G21" s="115">
        <f t="shared" si="0"/>
        <v>395</v>
      </c>
      <c r="H21" s="91">
        <f t="shared" si="1"/>
        <v>395</v>
      </c>
      <c r="I21" s="91">
        <v>412</v>
      </c>
      <c r="J21" s="149">
        <f t="shared" si="2"/>
        <v>95.873786407766985</v>
      </c>
      <c r="K21" s="89"/>
      <c r="L21" s="6"/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204">
        <v>420</v>
      </c>
      <c r="E22" s="204">
        <v>247</v>
      </c>
      <c r="F22" s="204"/>
      <c r="G22" s="115">
        <f t="shared" si="0"/>
        <v>333.5</v>
      </c>
      <c r="H22" s="91">
        <f t="shared" si="1"/>
        <v>333.5</v>
      </c>
      <c r="I22" s="91">
        <v>306.33333333333331</v>
      </c>
      <c r="J22" s="149">
        <f t="shared" si="2"/>
        <v>108.86833514689881</v>
      </c>
      <c r="K22" s="89"/>
      <c r="L22" s="6"/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204">
        <v>228.26</v>
      </c>
      <c r="E23" s="204">
        <v>204</v>
      </c>
      <c r="F23" s="204">
        <v>238</v>
      </c>
      <c r="G23" s="115">
        <f t="shared" si="0"/>
        <v>223.42</v>
      </c>
      <c r="H23" s="91">
        <f t="shared" si="1"/>
        <v>223.42</v>
      </c>
      <c r="I23" s="91">
        <v>220.92333333333332</v>
      </c>
      <c r="J23" s="149">
        <f t="shared" si="2"/>
        <v>101.1301054664514</v>
      </c>
      <c r="K23" s="89"/>
      <c r="L23" s="6"/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204" t="s">
        <v>175</v>
      </c>
      <c r="E24" s="204">
        <v>320</v>
      </c>
      <c r="F24" s="204">
        <v>360</v>
      </c>
      <c r="G24" s="115">
        <f t="shared" si="0"/>
        <v>340</v>
      </c>
      <c r="H24" s="91">
        <f t="shared" si="1"/>
        <v>340</v>
      </c>
      <c r="I24" s="91">
        <v>350</v>
      </c>
      <c r="J24" s="149">
        <f t="shared" si="2"/>
        <v>97.142857142857139</v>
      </c>
      <c r="K24" s="89"/>
      <c r="L24" s="6"/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204" t="s">
        <v>175</v>
      </c>
      <c r="E25" s="204"/>
      <c r="F25" s="204">
        <v>271.76</v>
      </c>
      <c r="G25" s="115">
        <f t="shared" si="0"/>
        <v>271.76</v>
      </c>
      <c r="H25" s="91">
        <f t="shared" si="1"/>
        <v>271.76</v>
      </c>
      <c r="I25" s="91">
        <v>270</v>
      </c>
      <c r="J25" s="149">
        <f t="shared" si="2"/>
        <v>100.65185185185186</v>
      </c>
      <c r="K25" s="89"/>
      <c r="L25" s="6"/>
    </row>
    <row r="26" spans="1:12" s="4" customFormat="1" ht="24.95" customHeight="1" x14ac:dyDescent="0.2">
      <c r="A26" s="33">
        <v>24</v>
      </c>
      <c r="B26" s="68" t="s">
        <v>58</v>
      </c>
      <c r="C26" s="57" t="s">
        <v>2</v>
      </c>
      <c r="D26" s="204">
        <v>510</v>
      </c>
      <c r="E26" s="204">
        <v>400</v>
      </c>
      <c r="F26" s="204">
        <v>427</v>
      </c>
      <c r="G26" s="115">
        <f t="shared" si="0"/>
        <v>445.66666666666669</v>
      </c>
      <c r="H26" s="91">
        <f t="shared" si="1"/>
        <v>445.66666666666669</v>
      </c>
      <c r="I26" s="91">
        <v>475</v>
      </c>
      <c r="J26" s="149">
        <f t="shared" si="2"/>
        <v>93.824561403508781</v>
      </c>
      <c r="K26" s="89"/>
      <c r="L26" s="8"/>
    </row>
    <row r="27" spans="1:12" s="4" customFormat="1" ht="24.95" customHeight="1" x14ac:dyDescent="0.2">
      <c r="A27" s="33">
        <v>25</v>
      </c>
      <c r="B27" s="84" t="s">
        <v>152</v>
      </c>
      <c r="C27" s="83" t="s">
        <v>2</v>
      </c>
      <c r="D27" s="204" t="s">
        <v>175</v>
      </c>
      <c r="E27" s="204">
        <v>220</v>
      </c>
      <c r="F27" s="204"/>
      <c r="G27" s="115">
        <f t="shared" si="0"/>
        <v>220</v>
      </c>
      <c r="H27" s="91">
        <f t="shared" si="1"/>
        <v>220</v>
      </c>
      <c r="I27" s="91">
        <v>241</v>
      </c>
      <c r="J27" s="149">
        <f t="shared" si="2"/>
        <v>91.286307053941911</v>
      </c>
      <c r="K27" s="89"/>
      <c r="L27" s="8"/>
    </row>
    <row r="28" spans="1:12" s="4" customFormat="1" ht="24.95" customHeight="1" x14ac:dyDescent="0.2">
      <c r="A28" s="33">
        <v>26</v>
      </c>
      <c r="B28" s="68" t="s">
        <v>50</v>
      </c>
      <c r="C28" s="57" t="s">
        <v>2</v>
      </c>
      <c r="D28" s="204">
        <v>45</v>
      </c>
      <c r="E28" s="204">
        <v>40</v>
      </c>
      <c r="F28" s="204">
        <v>47</v>
      </c>
      <c r="G28" s="115">
        <f t="shared" si="0"/>
        <v>44</v>
      </c>
      <c r="H28" s="91">
        <f t="shared" si="1"/>
        <v>44</v>
      </c>
      <c r="I28" s="91">
        <v>48.333333333333336</v>
      </c>
      <c r="J28" s="149">
        <f t="shared" si="2"/>
        <v>91.034482758620683</v>
      </c>
      <c r="K28" s="89"/>
      <c r="L28" s="8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204" t="s">
        <v>175</v>
      </c>
      <c r="E29" s="204">
        <v>41</v>
      </c>
      <c r="F29" s="204">
        <v>42.33</v>
      </c>
      <c r="G29" s="115">
        <f t="shared" si="0"/>
        <v>41.664999999999999</v>
      </c>
      <c r="H29" s="91">
        <f t="shared" si="1"/>
        <v>41.664999999999999</v>
      </c>
      <c r="I29" s="91">
        <v>40.56666666666667</v>
      </c>
      <c r="J29" s="149">
        <f t="shared" si="2"/>
        <v>102.70747740345109</v>
      </c>
      <c r="K29" s="89"/>
      <c r="L29" s="6"/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204" t="s">
        <v>175</v>
      </c>
      <c r="E30" s="204">
        <v>95</v>
      </c>
      <c r="F30" s="204">
        <v>125.94</v>
      </c>
      <c r="G30" s="115">
        <f t="shared" ref="G30:G59" si="3">AVERAGEIF(D30:F30,"&gt;0")</f>
        <v>110.47</v>
      </c>
      <c r="H30" s="91">
        <f t="shared" ref="H30:H59" si="4">IFERROR(G30,"")</f>
        <v>110.47</v>
      </c>
      <c r="I30" s="91">
        <v>105.05</v>
      </c>
      <c r="J30" s="149">
        <f t="shared" ref="J30:J59" si="5">H30/I30*100</f>
        <v>105.15944788196097</v>
      </c>
      <c r="K30" s="89"/>
      <c r="L30" s="6"/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204">
        <v>225</v>
      </c>
      <c r="E31" s="204">
        <v>245</v>
      </c>
      <c r="F31" s="204">
        <v>224</v>
      </c>
      <c r="G31" s="115">
        <f t="shared" si="3"/>
        <v>231.33333333333334</v>
      </c>
      <c r="H31" s="91">
        <f t="shared" si="4"/>
        <v>231.33333333333334</v>
      </c>
      <c r="I31" s="91">
        <v>230</v>
      </c>
      <c r="J31" s="149">
        <f t="shared" si="5"/>
        <v>100.57971014492755</v>
      </c>
      <c r="K31" s="89"/>
      <c r="L31" s="6"/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204" t="s">
        <v>175</v>
      </c>
      <c r="E32" s="204" t="s">
        <v>175</v>
      </c>
      <c r="F32" s="204" t="s">
        <v>175</v>
      </c>
      <c r="G32" s="115" t="e">
        <f t="shared" si="3"/>
        <v>#DIV/0!</v>
      </c>
      <c r="H32" s="91" t="str">
        <f t="shared" si="4"/>
        <v/>
      </c>
      <c r="I32" s="91" t="s">
        <v>203</v>
      </c>
      <c r="J32" s="149" t="e">
        <f t="shared" si="5"/>
        <v>#VALUE!</v>
      </c>
      <c r="K32" s="89"/>
      <c r="L32" s="6"/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204">
        <v>535</v>
      </c>
      <c r="E33" s="204">
        <v>532</v>
      </c>
      <c r="F33" s="204">
        <v>653</v>
      </c>
      <c r="G33" s="115">
        <f t="shared" si="3"/>
        <v>573.33333333333337</v>
      </c>
      <c r="H33" s="91">
        <f t="shared" si="4"/>
        <v>573.33333333333337</v>
      </c>
      <c r="I33" s="91">
        <v>579</v>
      </c>
      <c r="J33" s="149">
        <f t="shared" si="5"/>
        <v>99.021301093839966</v>
      </c>
      <c r="K33" s="89"/>
      <c r="L33" s="6"/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186">
        <v>370</v>
      </c>
      <c r="E34" s="204">
        <v>420</v>
      </c>
      <c r="F34" s="204">
        <v>465</v>
      </c>
      <c r="G34" s="115">
        <f t="shared" si="3"/>
        <v>418.33333333333331</v>
      </c>
      <c r="H34" s="91">
        <f t="shared" si="4"/>
        <v>418.33333333333331</v>
      </c>
      <c r="I34" s="91">
        <v>431.25</v>
      </c>
      <c r="J34" s="149">
        <f t="shared" si="5"/>
        <v>97.004830917874401</v>
      </c>
      <c r="K34" s="89"/>
      <c r="L34" s="6"/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204">
        <v>559</v>
      </c>
      <c r="E35" s="204">
        <v>356</v>
      </c>
      <c r="F35" s="204">
        <v>493</v>
      </c>
      <c r="G35" s="115">
        <f t="shared" si="3"/>
        <v>469.33333333333331</v>
      </c>
      <c r="H35" s="91">
        <f t="shared" si="4"/>
        <v>469.33333333333331</v>
      </c>
      <c r="I35" s="91">
        <v>447.33333333333331</v>
      </c>
      <c r="J35" s="149">
        <f t="shared" si="5"/>
        <v>104.91803278688525</v>
      </c>
      <c r="K35" s="89"/>
      <c r="L35" s="6"/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204">
        <v>465</v>
      </c>
      <c r="E36" s="204">
        <v>275</v>
      </c>
      <c r="F36" s="204">
        <v>447</v>
      </c>
      <c r="G36" s="115">
        <f t="shared" si="3"/>
        <v>395.66666666666669</v>
      </c>
      <c r="H36" s="91">
        <f t="shared" si="4"/>
        <v>395.66666666666669</v>
      </c>
      <c r="I36" s="91">
        <v>406.66666666666669</v>
      </c>
      <c r="J36" s="149">
        <f t="shared" si="5"/>
        <v>97.295081967213122</v>
      </c>
      <c r="K36" s="89"/>
      <c r="L36" s="6"/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204">
        <v>57</v>
      </c>
      <c r="E37" s="204">
        <v>44</v>
      </c>
      <c r="F37" s="204"/>
      <c r="G37" s="115">
        <f t="shared" si="3"/>
        <v>50.5</v>
      </c>
      <c r="H37" s="91">
        <f t="shared" si="4"/>
        <v>50.5</v>
      </c>
      <c r="I37" s="91">
        <v>47.739999999999995</v>
      </c>
      <c r="J37" s="149">
        <f t="shared" si="5"/>
        <v>105.78131545873481</v>
      </c>
      <c r="K37" s="89"/>
      <c r="L37" s="6"/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204">
        <v>59</v>
      </c>
      <c r="E38" s="204">
        <v>51</v>
      </c>
      <c r="F38" s="204"/>
      <c r="G38" s="115">
        <f t="shared" si="3"/>
        <v>55</v>
      </c>
      <c r="H38" s="91">
        <f t="shared" si="4"/>
        <v>55</v>
      </c>
      <c r="I38" s="91">
        <v>51</v>
      </c>
      <c r="J38" s="149">
        <f t="shared" si="5"/>
        <v>107.84313725490196</v>
      </c>
      <c r="K38" s="89"/>
      <c r="L38" s="6"/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204">
        <v>72.2</v>
      </c>
      <c r="E39" s="204">
        <v>86</v>
      </c>
      <c r="F39" s="204">
        <v>82.78</v>
      </c>
      <c r="G39" s="115">
        <f t="shared" si="3"/>
        <v>80.326666666666668</v>
      </c>
      <c r="H39" s="91">
        <f t="shared" si="4"/>
        <v>80.326666666666668</v>
      </c>
      <c r="I39" s="91">
        <v>78.833333333333329</v>
      </c>
      <c r="J39" s="149">
        <f t="shared" si="5"/>
        <v>101.89429175475688</v>
      </c>
      <c r="K39" s="89"/>
      <c r="L39" s="6"/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204" t="s">
        <v>175</v>
      </c>
      <c r="E40" s="204">
        <v>72</v>
      </c>
      <c r="F40" s="204" t="s">
        <v>175</v>
      </c>
      <c r="G40" s="115">
        <f t="shared" si="3"/>
        <v>72</v>
      </c>
      <c r="H40" s="91">
        <f t="shared" si="4"/>
        <v>72</v>
      </c>
      <c r="I40" s="91">
        <v>70</v>
      </c>
      <c r="J40" s="149">
        <f t="shared" si="5"/>
        <v>102.85714285714285</v>
      </c>
      <c r="K40" s="89"/>
      <c r="L40" s="6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204">
        <v>54</v>
      </c>
      <c r="E41" s="204">
        <v>63</v>
      </c>
      <c r="F41" s="204">
        <v>67</v>
      </c>
      <c r="G41" s="115">
        <f t="shared" si="3"/>
        <v>61.333333333333336</v>
      </c>
      <c r="H41" s="91">
        <f t="shared" si="4"/>
        <v>61.333333333333336</v>
      </c>
      <c r="I41" s="91">
        <v>54.466666666666669</v>
      </c>
      <c r="J41" s="149">
        <f t="shared" si="5"/>
        <v>112.60709914320685</v>
      </c>
      <c r="K41" s="89"/>
      <c r="L41" s="6"/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204">
        <v>42</v>
      </c>
      <c r="E42" s="204"/>
      <c r="F42" s="204">
        <v>45</v>
      </c>
      <c r="G42" s="115">
        <f t="shared" si="3"/>
        <v>43.5</v>
      </c>
      <c r="H42" s="91">
        <f t="shared" si="4"/>
        <v>43.5</v>
      </c>
      <c r="I42" s="91">
        <v>38.416666666666664</v>
      </c>
      <c r="J42" s="149">
        <f t="shared" si="5"/>
        <v>113.23210412147506</v>
      </c>
      <c r="K42" s="89"/>
      <c r="L42" s="6"/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204">
        <v>45</v>
      </c>
      <c r="E43" s="204">
        <v>38</v>
      </c>
      <c r="F43" s="204">
        <v>38</v>
      </c>
      <c r="G43" s="115">
        <f t="shared" si="3"/>
        <v>40.333333333333336</v>
      </c>
      <c r="H43" s="91">
        <f t="shared" si="4"/>
        <v>40.333333333333336</v>
      </c>
      <c r="I43" s="91">
        <v>37.646666666666668</v>
      </c>
      <c r="J43" s="149">
        <f t="shared" si="5"/>
        <v>107.13653267221534</v>
      </c>
      <c r="K43" s="89"/>
      <c r="L43" s="6"/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204">
        <v>55</v>
      </c>
      <c r="E44" s="204">
        <v>56</v>
      </c>
      <c r="F44" s="204">
        <v>65.11</v>
      </c>
      <c r="G44" s="115">
        <f t="shared" si="3"/>
        <v>58.70333333333334</v>
      </c>
      <c r="H44" s="91">
        <f t="shared" si="4"/>
        <v>58.70333333333334</v>
      </c>
      <c r="I44" s="91">
        <v>56.633333333333333</v>
      </c>
      <c r="J44" s="149">
        <f t="shared" si="5"/>
        <v>103.65509123013538</v>
      </c>
      <c r="K44" s="89"/>
      <c r="L44" s="6"/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204">
        <v>135</v>
      </c>
      <c r="E45" s="204">
        <v>138</v>
      </c>
      <c r="F45" s="204">
        <v>144</v>
      </c>
      <c r="G45" s="115">
        <f t="shared" si="3"/>
        <v>139</v>
      </c>
      <c r="H45" s="91">
        <f t="shared" si="4"/>
        <v>139</v>
      </c>
      <c r="I45" s="91">
        <v>132.99666666666667</v>
      </c>
      <c r="J45" s="149">
        <f t="shared" si="5"/>
        <v>104.51389759141834</v>
      </c>
      <c r="K45" s="89"/>
      <c r="L45" s="6"/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204" t="s">
        <v>175</v>
      </c>
      <c r="E46" s="204" t="s">
        <v>175</v>
      </c>
      <c r="F46" s="204" t="s">
        <v>175</v>
      </c>
      <c r="G46" s="115" t="e">
        <f t="shared" si="3"/>
        <v>#DIV/0!</v>
      </c>
      <c r="H46" s="91" t="str">
        <f t="shared" si="4"/>
        <v/>
      </c>
      <c r="I46" s="91" t="s">
        <v>203</v>
      </c>
      <c r="J46" s="149" t="e">
        <f t="shared" si="5"/>
        <v>#VALUE!</v>
      </c>
      <c r="K46" s="89"/>
      <c r="L46" s="6"/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204">
        <v>36</v>
      </c>
      <c r="E47" s="204">
        <v>39</v>
      </c>
      <c r="F47" s="204">
        <v>41.5</v>
      </c>
      <c r="G47" s="115">
        <f t="shared" si="3"/>
        <v>38.833333333333336</v>
      </c>
      <c r="H47" s="91">
        <f t="shared" si="4"/>
        <v>38.833333333333336</v>
      </c>
      <c r="I47" s="91">
        <v>37</v>
      </c>
      <c r="J47" s="149">
        <f t="shared" si="5"/>
        <v>104.95495495495497</v>
      </c>
      <c r="K47" s="89"/>
      <c r="L47" s="6"/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204">
        <v>298</v>
      </c>
      <c r="E48" s="204">
        <v>212.5</v>
      </c>
      <c r="F48" s="204">
        <v>264.7</v>
      </c>
      <c r="G48" s="115">
        <f t="shared" si="3"/>
        <v>258.40000000000003</v>
      </c>
      <c r="H48" s="91">
        <f t="shared" si="4"/>
        <v>258.40000000000003</v>
      </c>
      <c r="I48" s="91">
        <v>246.42</v>
      </c>
      <c r="J48" s="149">
        <f t="shared" si="5"/>
        <v>104.86161837513191</v>
      </c>
      <c r="K48" s="89"/>
      <c r="L48" s="6"/>
    </row>
    <row r="49" spans="1:12" ht="24.95" customHeight="1" x14ac:dyDescent="0.2">
      <c r="A49" s="33">
        <v>47</v>
      </c>
      <c r="B49" s="68" t="s">
        <v>37</v>
      </c>
      <c r="C49" s="57" t="s">
        <v>2</v>
      </c>
      <c r="D49" s="204">
        <v>420</v>
      </c>
      <c r="E49" s="204" t="s">
        <v>175</v>
      </c>
      <c r="F49" s="204"/>
      <c r="G49" s="115">
        <f t="shared" si="3"/>
        <v>420</v>
      </c>
      <c r="H49" s="91">
        <f t="shared" si="4"/>
        <v>420</v>
      </c>
      <c r="I49" s="91">
        <v>402.5</v>
      </c>
      <c r="J49" s="149">
        <f t="shared" si="5"/>
        <v>104.34782608695652</v>
      </c>
      <c r="K49" s="89"/>
      <c r="L49" s="6"/>
    </row>
    <row r="50" spans="1:12" ht="24.95" customHeight="1" x14ac:dyDescent="0.2">
      <c r="A50" s="33">
        <v>48</v>
      </c>
      <c r="B50" s="84" t="s">
        <v>153</v>
      </c>
      <c r="C50" s="83" t="s">
        <v>2</v>
      </c>
      <c r="D50" s="204" t="s">
        <v>175</v>
      </c>
      <c r="E50" s="204">
        <v>322</v>
      </c>
      <c r="F50" s="204">
        <v>336.9</v>
      </c>
      <c r="G50" s="115">
        <f t="shared" si="3"/>
        <v>329.45</v>
      </c>
      <c r="H50" s="91">
        <f t="shared" si="4"/>
        <v>329.45</v>
      </c>
      <c r="I50" s="91">
        <v>339.75</v>
      </c>
      <c r="J50" s="149">
        <f t="shared" si="5"/>
        <v>96.96835908756438</v>
      </c>
      <c r="K50" s="89"/>
      <c r="L50" s="6"/>
    </row>
    <row r="51" spans="1:12" ht="24.95" customHeight="1" x14ac:dyDescent="0.2">
      <c r="A51" s="33">
        <v>49</v>
      </c>
      <c r="B51" s="68" t="s">
        <v>59</v>
      </c>
      <c r="C51" s="57" t="s">
        <v>2</v>
      </c>
      <c r="D51" s="204">
        <v>2500</v>
      </c>
      <c r="E51" s="204">
        <v>2300</v>
      </c>
      <c r="F51" s="204">
        <v>2280</v>
      </c>
      <c r="G51" s="115">
        <f t="shared" si="3"/>
        <v>2360</v>
      </c>
      <c r="H51" s="91">
        <f t="shared" si="4"/>
        <v>2360</v>
      </c>
      <c r="I51" s="91">
        <v>2250</v>
      </c>
      <c r="J51" s="149">
        <f t="shared" si="5"/>
        <v>104.8888888888889</v>
      </c>
      <c r="K51" s="89"/>
      <c r="L51" s="6"/>
    </row>
    <row r="52" spans="1:12" ht="24.95" customHeight="1" x14ac:dyDescent="0.2">
      <c r="A52" s="33">
        <v>50</v>
      </c>
      <c r="B52" s="68" t="s">
        <v>102</v>
      </c>
      <c r="C52" s="57" t="s">
        <v>2</v>
      </c>
      <c r="D52" s="204" t="s">
        <v>175</v>
      </c>
      <c r="E52" s="204">
        <v>240</v>
      </c>
      <c r="F52" s="204">
        <v>250</v>
      </c>
      <c r="G52" s="115">
        <f t="shared" si="3"/>
        <v>245</v>
      </c>
      <c r="H52" s="91">
        <f t="shared" si="4"/>
        <v>245</v>
      </c>
      <c r="I52" s="91">
        <v>259.5</v>
      </c>
      <c r="J52" s="149">
        <f t="shared" si="5"/>
        <v>94.412331406551061</v>
      </c>
      <c r="K52" s="89"/>
      <c r="L52" s="6"/>
    </row>
    <row r="53" spans="1:12" ht="24.95" customHeight="1" x14ac:dyDescent="0.2">
      <c r="A53" s="33">
        <v>51</v>
      </c>
      <c r="B53" s="68" t="s">
        <v>103</v>
      </c>
      <c r="C53" s="57" t="s">
        <v>2</v>
      </c>
      <c r="D53" s="204">
        <v>42</v>
      </c>
      <c r="E53" s="204">
        <v>68</v>
      </c>
      <c r="F53" s="204">
        <v>40</v>
      </c>
      <c r="G53" s="115">
        <f t="shared" si="3"/>
        <v>50</v>
      </c>
      <c r="H53" s="91">
        <f t="shared" si="4"/>
        <v>50</v>
      </c>
      <c r="I53" s="91">
        <v>42</v>
      </c>
      <c r="J53" s="149">
        <f t="shared" si="5"/>
        <v>119.04761904761905</v>
      </c>
      <c r="K53" s="89"/>
      <c r="L53" s="6"/>
    </row>
    <row r="54" spans="1:12" ht="49.15" customHeight="1" x14ac:dyDescent="0.2">
      <c r="A54" s="33">
        <v>52</v>
      </c>
      <c r="B54" s="68" t="s">
        <v>104</v>
      </c>
      <c r="C54" s="57" t="s">
        <v>2</v>
      </c>
      <c r="D54" s="204">
        <v>68</v>
      </c>
      <c r="E54" s="204">
        <v>68</v>
      </c>
      <c r="F54" s="204">
        <v>79.900000000000006</v>
      </c>
      <c r="G54" s="115">
        <f t="shared" si="3"/>
        <v>71.966666666666669</v>
      </c>
      <c r="H54" s="91">
        <f t="shared" si="4"/>
        <v>71.966666666666669</v>
      </c>
      <c r="I54" s="91">
        <v>69.2</v>
      </c>
      <c r="J54" s="149">
        <f t="shared" si="5"/>
        <v>103.9980732177264</v>
      </c>
      <c r="K54" s="89"/>
      <c r="L54" s="6"/>
    </row>
    <row r="55" spans="1:12" ht="24.95" customHeight="1" x14ac:dyDescent="0.2">
      <c r="A55" s="33">
        <v>53</v>
      </c>
      <c r="B55" s="68" t="s">
        <v>105</v>
      </c>
      <c r="C55" s="57" t="s">
        <v>2</v>
      </c>
      <c r="D55" s="204"/>
      <c r="E55" s="204">
        <v>235</v>
      </c>
      <c r="F55" s="204">
        <v>310</v>
      </c>
      <c r="G55" s="115">
        <f t="shared" si="3"/>
        <v>272.5</v>
      </c>
      <c r="H55" s="91">
        <f t="shared" si="4"/>
        <v>272.5</v>
      </c>
      <c r="I55" s="91">
        <v>271</v>
      </c>
      <c r="J55" s="149">
        <f t="shared" si="5"/>
        <v>100.55350553505535</v>
      </c>
      <c r="K55" s="89"/>
      <c r="L55" s="6"/>
    </row>
    <row r="56" spans="1:12" ht="24.95" customHeight="1" x14ac:dyDescent="0.2">
      <c r="A56" s="33">
        <v>54</v>
      </c>
      <c r="B56" s="68" t="s">
        <v>128</v>
      </c>
      <c r="C56" s="57" t="s">
        <v>2</v>
      </c>
      <c r="D56" s="204">
        <v>355</v>
      </c>
      <c r="E56" s="204">
        <v>333</v>
      </c>
      <c r="F56" s="204">
        <v>320</v>
      </c>
      <c r="G56" s="115">
        <f t="shared" si="3"/>
        <v>336</v>
      </c>
      <c r="H56" s="91">
        <f t="shared" si="4"/>
        <v>336</v>
      </c>
      <c r="I56" s="91">
        <v>320</v>
      </c>
      <c r="J56" s="149">
        <f t="shared" si="5"/>
        <v>105</v>
      </c>
      <c r="K56" s="89"/>
      <c r="L56" s="6"/>
    </row>
    <row r="57" spans="1:12" ht="24.95" customHeight="1" x14ac:dyDescent="0.2">
      <c r="A57" s="33">
        <v>55</v>
      </c>
      <c r="B57" s="68" t="s">
        <v>15</v>
      </c>
      <c r="C57" s="57" t="s">
        <v>89</v>
      </c>
      <c r="D57" s="204">
        <v>170</v>
      </c>
      <c r="E57" s="204">
        <v>134</v>
      </c>
      <c r="F57" s="204">
        <v>175</v>
      </c>
      <c r="G57" s="115">
        <f t="shared" si="3"/>
        <v>159.66666666666666</v>
      </c>
      <c r="H57" s="91">
        <f t="shared" si="4"/>
        <v>159.66666666666666</v>
      </c>
      <c r="I57" s="91">
        <v>152.16666666666666</v>
      </c>
      <c r="J57" s="149">
        <f t="shared" si="5"/>
        <v>104.92880613362541</v>
      </c>
      <c r="K57" s="89"/>
      <c r="L57" s="6"/>
    </row>
    <row r="58" spans="1:12" ht="24.95" customHeight="1" x14ac:dyDescent="0.2">
      <c r="A58" s="33">
        <v>56</v>
      </c>
      <c r="B58" s="68" t="s">
        <v>199</v>
      </c>
      <c r="C58" s="155" t="s">
        <v>2</v>
      </c>
      <c r="D58" s="204">
        <v>935</v>
      </c>
      <c r="E58" s="204">
        <v>852.94</v>
      </c>
      <c r="F58" s="204" t="s">
        <v>175</v>
      </c>
      <c r="G58" s="91">
        <f t="shared" si="3"/>
        <v>893.97</v>
      </c>
      <c r="H58" s="91">
        <f t="shared" si="4"/>
        <v>893.97</v>
      </c>
      <c r="I58" s="91">
        <v>852.94</v>
      </c>
      <c r="J58" s="144">
        <f t="shared" si="5"/>
        <v>104.81042042816611</v>
      </c>
      <c r="K58" s="89"/>
      <c r="L58" s="6"/>
    </row>
    <row r="59" spans="1:12" ht="30" customHeight="1" x14ac:dyDescent="0.2">
      <c r="A59" s="33">
        <v>57</v>
      </c>
      <c r="B59" s="68" t="s">
        <v>200</v>
      </c>
      <c r="C59" s="155" t="s">
        <v>2</v>
      </c>
      <c r="D59" s="204"/>
      <c r="E59" s="204">
        <v>1058.32</v>
      </c>
      <c r="F59" s="204">
        <v>1020</v>
      </c>
      <c r="G59" s="91">
        <f t="shared" si="3"/>
        <v>1039.1599999999999</v>
      </c>
      <c r="H59" s="91">
        <f t="shared" si="4"/>
        <v>1039.1599999999999</v>
      </c>
      <c r="I59" s="91">
        <v>990</v>
      </c>
      <c r="J59" s="144">
        <f t="shared" si="5"/>
        <v>104.96565656565654</v>
      </c>
      <c r="K59" s="89"/>
      <c r="L59" s="6"/>
    </row>
    <row r="60" spans="1:12" ht="24.95" customHeight="1" x14ac:dyDescent="0.2">
      <c r="A60" s="33">
        <v>58</v>
      </c>
      <c r="B60" s="68" t="s">
        <v>85</v>
      </c>
      <c r="C60" s="57" t="s">
        <v>2</v>
      </c>
      <c r="D60" s="204">
        <v>215</v>
      </c>
      <c r="E60" s="204">
        <v>205</v>
      </c>
      <c r="F60" s="204">
        <v>180</v>
      </c>
      <c r="G60" s="115">
        <f t="shared" ref="G60:G86" si="6">AVERAGEIF(D60:F60,"&gt;0")</f>
        <v>200</v>
      </c>
      <c r="H60" s="91">
        <f t="shared" ref="H60:H86" si="7">IFERROR(G60,"")</f>
        <v>200</v>
      </c>
      <c r="I60" s="91">
        <v>190.31666666666669</v>
      </c>
      <c r="J60" s="149">
        <f t="shared" ref="J60:J86" si="8">H60/I60*100</f>
        <v>105.08801120938784</v>
      </c>
      <c r="K60" s="89"/>
      <c r="L60" s="6"/>
    </row>
    <row r="61" spans="1:12" ht="24.95" customHeight="1" x14ac:dyDescent="0.2">
      <c r="A61" s="33">
        <v>59</v>
      </c>
      <c r="B61" s="68" t="s">
        <v>106</v>
      </c>
      <c r="C61" s="57" t="s">
        <v>89</v>
      </c>
      <c r="D61" s="204">
        <v>94.5</v>
      </c>
      <c r="E61" s="204">
        <v>95</v>
      </c>
      <c r="F61" s="204"/>
      <c r="G61" s="115">
        <f t="shared" si="6"/>
        <v>94.75</v>
      </c>
      <c r="H61" s="91">
        <f t="shared" si="7"/>
        <v>94.75</v>
      </c>
      <c r="I61" s="91">
        <v>95</v>
      </c>
      <c r="J61" s="149">
        <f t="shared" si="8"/>
        <v>99.73684210526315</v>
      </c>
      <c r="K61" s="89"/>
      <c r="L61" s="6"/>
    </row>
    <row r="62" spans="1:12" ht="24.95" customHeight="1" x14ac:dyDescent="0.2">
      <c r="A62" s="33">
        <v>60</v>
      </c>
      <c r="B62" s="68" t="s">
        <v>129</v>
      </c>
      <c r="C62" s="57" t="s">
        <v>2</v>
      </c>
      <c r="D62" s="204">
        <v>310</v>
      </c>
      <c r="E62" s="204">
        <v>311.11</v>
      </c>
      <c r="F62" s="204">
        <v>397.47</v>
      </c>
      <c r="G62" s="115">
        <f t="shared" si="6"/>
        <v>339.5266666666667</v>
      </c>
      <c r="H62" s="91">
        <f t="shared" si="7"/>
        <v>339.5266666666667</v>
      </c>
      <c r="I62" s="91">
        <v>311.11</v>
      </c>
      <c r="J62" s="149">
        <f t="shared" si="8"/>
        <v>109.13396119271854</v>
      </c>
      <c r="K62" s="89"/>
      <c r="L62" s="6"/>
    </row>
    <row r="63" spans="1:12" ht="24.95" customHeight="1" x14ac:dyDescent="0.2">
      <c r="A63" s="33">
        <v>61</v>
      </c>
      <c r="B63" s="68" t="s">
        <v>130</v>
      </c>
      <c r="C63" s="57" t="s">
        <v>2</v>
      </c>
      <c r="D63" s="204">
        <v>330</v>
      </c>
      <c r="E63" s="204"/>
      <c r="F63" s="204">
        <v>357.76</v>
      </c>
      <c r="G63" s="115">
        <f t="shared" si="6"/>
        <v>343.88</v>
      </c>
      <c r="H63" s="91">
        <f t="shared" si="7"/>
        <v>343.88</v>
      </c>
      <c r="I63" s="91">
        <v>340</v>
      </c>
      <c r="J63" s="149">
        <f t="shared" si="8"/>
        <v>101.14117647058822</v>
      </c>
      <c r="K63" s="89"/>
      <c r="L63" s="6"/>
    </row>
    <row r="64" spans="1:12" ht="24.95" customHeight="1" x14ac:dyDescent="0.2">
      <c r="A64" s="33">
        <v>62</v>
      </c>
      <c r="B64" s="68" t="s">
        <v>17</v>
      </c>
      <c r="C64" s="57" t="s">
        <v>2</v>
      </c>
      <c r="D64" s="204">
        <v>357</v>
      </c>
      <c r="E64" s="204">
        <v>328</v>
      </c>
      <c r="F64" s="204">
        <v>409.21</v>
      </c>
      <c r="G64" s="115">
        <f t="shared" si="6"/>
        <v>364.73666666666668</v>
      </c>
      <c r="H64" s="91">
        <f t="shared" si="7"/>
        <v>364.73666666666668</v>
      </c>
      <c r="I64" s="91">
        <v>370.66666666666669</v>
      </c>
      <c r="J64" s="149">
        <f t="shared" si="8"/>
        <v>98.400179856115116</v>
      </c>
      <c r="K64" s="89"/>
      <c r="L64" s="6"/>
    </row>
    <row r="65" spans="1:12" ht="24.95" customHeight="1" x14ac:dyDescent="0.2">
      <c r="A65" s="33">
        <v>63</v>
      </c>
      <c r="B65" s="68" t="s">
        <v>107</v>
      </c>
      <c r="C65" s="57" t="s">
        <v>2</v>
      </c>
      <c r="D65" s="204">
        <v>65</v>
      </c>
      <c r="E65" s="204" t="s">
        <v>175</v>
      </c>
      <c r="F65" s="204">
        <v>47</v>
      </c>
      <c r="G65" s="115">
        <f t="shared" si="6"/>
        <v>56</v>
      </c>
      <c r="H65" s="91">
        <f t="shared" si="7"/>
        <v>56</v>
      </c>
      <c r="I65" s="91">
        <v>49</v>
      </c>
      <c r="J65" s="149">
        <f t="shared" si="8"/>
        <v>114.28571428571428</v>
      </c>
      <c r="K65" s="89"/>
      <c r="L65" s="6"/>
    </row>
    <row r="66" spans="1:12" ht="24.95" customHeight="1" x14ac:dyDescent="0.2">
      <c r="A66" s="33">
        <v>64</v>
      </c>
      <c r="B66" s="84" t="s">
        <v>154</v>
      </c>
      <c r="C66" s="83" t="s">
        <v>2</v>
      </c>
      <c r="D66" s="204" t="s">
        <v>175</v>
      </c>
      <c r="E66" s="204" t="s">
        <v>175</v>
      </c>
      <c r="F66" s="204">
        <v>383</v>
      </c>
      <c r="G66" s="115">
        <f t="shared" si="6"/>
        <v>383</v>
      </c>
      <c r="H66" s="91">
        <f t="shared" si="7"/>
        <v>383</v>
      </c>
      <c r="I66" s="91" t="s">
        <v>203</v>
      </c>
      <c r="J66" s="149" t="e">
        <f t="shared" si="8"/>
        <v>#VALUE!</v>
      </c>
      <c r="K66" s="89"/>
      <c r="L66" s="6"/>
    </row>
    <row r="67" spans="1:12" ht="24.95" customHeight="1" x14ac:dyDescent="0.2">
      <c r="A67" s="33">
        <v>65</v>
      </c>
      <c r="B67" s="68" t="s">
        <v>20</v>
      </c>
      <c r="C67" s="57" t="s">
        <v>2</v>
      </c>
      <c r="D67" s="204">
        <v>75</v>
      </c>
      <c r="E67" s="204">
        <v>50</v>
      </c>
      <c r="F67" s="204">
        <v>55</v>
      </c>
      <c r="G67" s="115">
        <f t="shared" si="6"/>
        <v>60</v>
      </c>
      <c r="H67" s="91">
        <f t="shared" si="7"/>
        <v>60</v>
      </c>
      <c r="I67" s="91">
        <v>50.166666666666664</v>
      </c>
      <c r="J67" s="149">
        <f t="shared" si="8"/>
        <v>119.60132890365449</v>
      </c>
      <c r="K67" s="89"/>
      <c r="L67" s="6"/>
    </row>
    <row r="68" spans="1:12" ht="24.95" customHeight="1" x14ac:dyDescent="0.2">
      <c r="A68" s="33">
        <v>66</v>
      </c>
      <c r="B68" s="68" t="s">
        <v>13</v>
      </c>
      <c r="C68" s="57" t="s">
        <v>2</v>
      </c>
      <c r="D68" s="204">
        <v>765</v>
      </c>
      <c r="E68" s="204" t="s">
        <v>175</v>
      </c>
      <c r="F68" s="204"/>
      <c r="G68" s="115">
        <f t="shared" si="6"/>
        <v>765</v>
      </c>
      <c r="H68" s="91">
        <f t="shared" si="7"/>
        <v>765</v>
      </c>
      <c r="I68" s="91">
        <v>787.5</v>
      </c>
      <c r="J68" s="149">
        <f t="shared" si="8"/>
        <v>97.142857142857139</v>
      </c>
      <c r="K68" s="89"/>
      <c r="L68" s="6"/>
    </row>
    <row r="69" spans="1:12" ht="24.95" customHeight="1" x14ac:dyDescent="0.2">
      <c r="A69" s="33">
        <v>67</v>
      </c>
      <c r="B69" s="84" t="s">
        <v>155</v>
      </c>
      <c r="C69" s="83" t="s">
        <v>2</v>
      </c>
      <c r="D69" s="204">
        <v>480</v>
      </c>
      <c r="E69" s="204" t="s">
        <v>175</v>
      </c>
      <c r="F69" s="204">
        <v>520</v>
      </c>
      <c r="G69" s="115">
        <f t="shared" si="6"/>
        <v>500</v>
      </c>
      <c r="H69" s="91">
        <f t="shared" si="7"/>
        <v>500</v>
      </c>
      <c r="I69" s="91">
        <v>530</v>
      </c>
      <c r="J69" s="149">
        <f t="shared" si="8"/>
        <v>94.339622641509436</v>
      </c>
      <c r="K69" s="89"/>
      <c r="L69" s="6"/>
    </row>
    <row r="70" spans="1:12" ht="24.95" customHeight="1" x14ac:dyDescent="0.2">
      <c r="A70" s="33">
        <v>68</v>
      </c>
      <c r="B70" s="84" t="s">
        <v>156</v>
      </c>
      <c r="C70" s="83" t="s">
        <v>2</v>
      </c>
      <c r="D70" s="204">
        <v>265</v>
      </c>
      <c r="E70" s="204" t="s">
        <v>175</v>
      </c>
      <c r="F70" s="204" t="s">
        <v>175</v>
      </c>
      <c r="G70" s="115">
        <f t="shared" si="6"/>
        <v>265</v>
      </c>
      <c r="H70" s="91">
        <f t="shared" si="7"/>
        <v>265</v>
      </c>
      <c r="I70" s="91" t="s">
        <v>203</v>
      </c>
      <c r="J70" s="149" t="e">
        <f t="shared" si="8"/>
        <v>#VALUE!</v>
      </c>
      <c r="K70" s="89"/>
      <c r="L70" s="6"/>
    </row>
    <row r="71" spans="1:12" ht="24.95" customHeight="1" x14ac:dyDescent="0.2">
      <c r="A71" s="33">
        <v>69</v>
      </c>
      <c r="B71" s="84" t="s">
        <v>157</v>
      </c>
      <c r="C71" s="83" t="s">
        <v>2</v>
      </c>
      <c r="D71" s="204" t="s">
        <v>175</v>
      </c>
      <c r="E71" s="204" t="s">
        <v>175</v>
      </c>
      <c r="F71" s="204">
        <v>157.76</v>
      </c>
      <c r="G71" s="115">
        <f t="shared" si="6"/>
        <v>157.76</v>
      </c>
      <c r="H71" s="91">
        <f t="shared" si="7"/>
        <v>157.76</v>
      </c>
      <c r="I71" s="91">
        <v>160</v>
      </c>
      <c r="J71" s="149">
        <f t="shared" si="8"/>
        <v>98.6</v>
      </c>
      <c r="K71" s="89"/>
      <c r="L71" s="6"/>
    </row>
    <row r="72" spans="1:12" ht="24.95" customHeight="1" x14ac:dyDescent="0.2">
      <c r="A72" s="33">
        <v>70</v>
      </c>
      <c r="B72" s="68" t="s">
        <v>139</v>
      </c>
      <c r="C72" s="57" t="s">
        <v>2</v>
      </c>
      <c r="D72" s="204" t="s">
        <v>175</v>
      </c>
      <c r="E72" s="204"/>
      <c r="F72" s="204">
        <v>145</v>
      </c>
      <c r="G72" s="115">
        <f t="shared" si="6"/>
        <v>145</v>
      </c>
      <c r="H72" s="91">
        <f t="shared" si="7"/>
        <v>145</v>
      </c>
      <c r="I72" s="91" t="s">
        <v>203</v>
      </c>
      <c r="J72" s="149" t="e">
        <f t="shared" si="8"/>
        <v>#VALUE!</v>
      </c>
      <c r="K72" s="89"/>
      <c r="L72" s="6"/>
    </row>
    <row r="73" spans="1:12" ht="29.25" customHeight="1" x14ac:dyDescent="0.2">
      <c r="A73" s="33">
        <v>71</v>
      </c>
      <c r="B73" s="68" t="s">
        <v>75</v>
      </c>
      <c r="C73" s="57" t="s">
        <v>2</v>
      </c>
      <c r="D73" s="204" t="s">
        <v>175</v>
      </c>
      <c r="E73" s="204" t="s">
        <v>175</v>
      </c>
      <c r="F73" s="204">
        <v>1150</v>
      </c>
      <c r="G73" s="115">
        <f t="shared" si="6"/>
        <v>1150</v>
      </c>
      <c r="H73" s="91">
        <f t="shared" si="7"/>
        <v>1150</v>
      </c>
      <c r="I73" s="91" t="s">
        <v>203</v>
      </c>
      <c r="J73" s="149" t="e">
        <f t="shared" si="8"/>
        <v>#VALUE!</v>
      </c>
      <c r="K73" s="89"/>
      <c r="L73" s="6"/>
    </row>
    <row r="74" spans="1:12" ht="24.95" customHeight="1" x14ac:dyDescent="0.2">
      <c r="A74" s="33">
        <v>72</v>
      </c>
      <c r="B74" s="68" t="s">
        <v>108</v>
      </c>
      <c r="C74" s="57" t="s">
        <v>2</v>
      </c>
      <c r="D74" s="204" t="s">
        <v>175</v>
      </c>
      <c r="E74" s="204" t="s">
        <v>175</v>
      </c>
      <c r="F74" s="204">
        <v>496</v>
      </c>
      <c r="G74" s="115">
        <f t="shared" si="6"/>
        <v>496</v>
      </c>
      <c r="H74" s="91">
        <f t="shared" si="7"/>
        <v>496</v>
      </c>
      <c r="I74" s="91" t="s">
        <v>203</v>
      </c>
      <c r="J74" s="149" t="e">
        <f t="shared" si="8"/>
        <v>#VALUE!</v>
      </c>
      <c r="K74" s="89"/>
      <c r="L74" s="6"/>
    </row>
    <row r="75" spans="1:12" ht="24.95" customHeight="1" x14ac:dyDescent="0.2">
      <c r="A75" s="33">
        <v>73</v>
      </c>
      <c r="B75" s="68" t="s">
        <v>55</v>
      </c>
      <c r="C75" s="57" t="s">
        <v>2</v>
      </c>
      <c r="D75" s="204" t="s">
        <v>175</v>
      </c>
      <c r="E75" s="204" t="s">
        <v>175</v>
      </c>
      <c r="F75" s="204" t="s">
        <v>175</v>
      </c>
      <c r="G75" s="115" t="e">
        <f t="shared" si="6"/>
        <v>#DIV/0!</v>
      </c>
      <c r="H75" s="91" t="str">
        <f t="shared" si="7"/>
        <v/>
      </c>
      <c r="I75" s="91">
        <v>265</v>
      </c>
      <c r="J75" s="149" t="e">
        <f t="shared" si="8"/>
        <v>#VALUE!</v>
      </c>
      <c r="K75" s="89"/>
      <c r="L75" s="6"/>
    </row>
    <row r="76" spans="1:12" ht="24.95" customHeight="1" x14ac:dyDescent="0.2">
      <c r="A76" s="33">
        <v>74</v>
      </c>
      <c r="B76" s="68" t="s">
        <v>52</v>
      </c>
      <c r="C76" s="57" t="s">
        <v>2</v>
      </c>
      <c r="D76" s="204">
        <v>170</v>
      </c>
      <c r="E76" s="204">
        <v>185</v>
      </c>
      <c r="F76" s="204">
        <v>175</v>
      </c>
      <c r="G76" s="115">
        <f t="shared" si="6"/>
        <v>176.66666666666666</v>
      </c>
      <c r="H76" s="91">
        <f t="shared" si="7"/>
        <v>176.66666666666666</v>
      </c>
      <c r="I76" s="91">
        <v>265</v>
      </c>
      <c r="J76" s="149">
        <f t="shared" si="8"/>
        <v>66.666666666666657</v>
      </c>
      <c r="K76" s="89"/>
      <c r="L76" s="6"/>
    </row>
    <row r="77" spans="1:12" ht="24.95" customHeight="1" x14ac:dyDescent="0.2">
      <c r="A77" s="33">
        <v>75</v>
      </c>
      <c r="B77" s="68" t="s">
        <v>109</v>
      </c>
      <c r="C77" s="57" t="s">
        <v>2</v>
      </c>
      <c r="D77" s="204" t="s">
        <v>175</v>
      </c>
      <c r="E77" s="204">
        <v>250</v>
      </c>
      <c r="F77" s="204">
        <v>240</v>
      </c>
      <c r="G77" s="115">
        <f t="shared" si="6"/>
        <v>245</v>
      </c>
      <c r="H77" s="91">
        <f t="shared" si="7"/>
        <v>245</v>
      </c>
      <c r="I77" s="91">
        <v>222.22</v>
      </c>
      <c r="J77" s="149">
        <f t="shared" si="8"/>
        <v>110.2511025110251</v>
      </c>
      <c r="K77" s="89"/>
      <c r="L77" s="6"/>
    </row>
    <row r="78" spans="1:12" ht="24.95" customHeight="1" x14ac:dyDescent="0.2">
      <c r="A78" s="33">
        <v>76</v>
      </c>
      <c r="B78" s="68" t="s">
        <v>110</v>
      </c>
      <c r="C78" s="57" t="s">
        <v>2</v>
      </c>
      <c r="D78" s="204" t="s">
        <v>175</v>
      </c>
      <c r="E78" s="204">
        <v>420</v>
      </c>
      <c r="F78" s="204">
        <v>388</v>
      </c>
      <c r="G78" s="115">
        <f t="shared" si="6"/>
        <v>404</v>
      </c>
      <c r="H78" s="91">
        <f t="shared" si="7"/>
        <v>404</v>
      </c>
      <c r="I78" s="91">
        <v>558</v>
      </c>
      <c r="J78" s="149">
        <f t="shared" si="8"/>
        <v>72.401433691756267</v>
      </c>
      <c r="K78" s="89"/>
      <c r="L78" s="6"/>
    </row>
    <row r="79" spans="1:12" ht="24.95" customHeight="1" x14ac:dyDescent="0.2">
      <c r="A79" s="33">
        <v>77</v>
      </c>
      <c r="B79" s="68" t="s">
        <v>14</v>
      </c>
      <c r="C79" s="57" t="s">
        <v>2</v>
      </c>
      <c r="D79" s="204" t="s">
        <v>175</v>
      </c>
      <c r="E79" s="204">
        <v>416</v>
      </c>
      <c r="F79" s="204">
        <v>350</v>
      </c>
      <c r="G79" s="115">
        <f t="shared" si="6"/>
        <v>383</v>
      </c>
      <c r="H79" s="91">
        <f t="shared" si="7"/>
        <v>383</v>
      </c>
      <c r="I79" s="91">
        <v>365</v>
      </c>
      <c r="J79" s="149">
        <f t="shared" si="8"/>
        <v>104.93150684931507</v>
      </c>
      <c r="K79" s="89"/>
      <c r="L79" s="6"/>
    </row>
    <row r="80" spans="1:12" ht="24.95" customHeight="1" x14ac:dyDescent="0.2">
      <c r="A80" s="33">
        <v>78</v>
      </c>
      <c r="B80" s="84" t="s">
        <v>158</v>
      </c>
      <c r="C80" s="83" t="s">
        <v>2</v>
      </c>
      <c r="D80" s="204">
        <v>285</v>
      </c>
      <c r="E80" s="204">
        <v>270</v>
      </c>
      <c r="F80" s="204" t="s">
        <v>175</v>
      </c>
      <c r="G80" s="115">
        <f t="shared" si="6"/>
        <v>277.5</v>
      </c>
      <c r="H80" s="91">
        <f t="shared" si="7"/>
        <v>277.5</v>
      </c>
      <c r="I80" s="91">
        <v>270</v>
      </c>
      <c r="J80" s="149">
        <f t="shared" si="8"/>
        <v>102.77777777777777</v>
      </c>
      <c r="K80" s="89"/>
      <c r="L80" s="6"/>
    </row>
    <row r="81" spans="1:12" ht="24.95" customHeight="1" x14ac:dyDescent="0.2">
      <c r="A81" s="33">
        <v>79</v>
      </c>
      <c r="B81" s="68" t="s">
        <v>42</v>
      </c>
      <c r="C81" s="57" t="s">
        <v>2</v>
      </c>
      <c r="D81" s="204"/>
      <c r="E81" s="204">
        <v>285</v>
      </c>
      <c r="F81" s="204"/>
      <c r="G81" s="115">
        <f t="shared" si="6"/>
        <v>285</v>
      </c>
      <c r="H81" s="91">
        <f t="shared" si="7"/>
        <v>285</v>
      </c>
      <c r="I81" s="91">
        <v>273.5</v>
      </c>
      <c r="J81" s="149">
        <f t="shared" si="8"/>
        <v>104.20475319926874</v>
      </c>
      <c r="K81" s="89"/>
      <c r="L81" s="6"/>
    </row>
    <row r="82" spans="1:12" ht="24.95" customHeight="1" x14ac:dyDescent="0.2">
      <c r="A82" s="33">
        <v>80</v>
      </c>
      <c r="B82" s="68" t="s">
        <v>44</v>
      </c>
      <c r="C82" s="57" t="s">
        <v>2</v>
      </c>
      <c r="D82" s="204">
        <v>292</v>
      </c>
      <c r="E82" s="204">
        <v>270</v>
      </c>
      <c r="F82" s="204"/>
      <c r="G82" s="115">
        <f t="shared" si="6"/>
        <v>281</v>
      </c>
      <c r="H82" s="91">
        <f t="shared" si="7"/>
        <v>281</v>
      </c>
      <c r="I82" s="91">
        <v>260</v>
      </c>
      <c r="J82" s="149">
        <f t="shared" si="8"/>
        <v>108.07692307692307</v>
      </c>
      <c r="K82" s="89"/>
      <c r="L82" s="6"/>
    </row>
    <row r="83" spans="1:12" ht="24.95" customHeight="1" x14ac:dyDescent="0.2">
      <c r="A83" s="33">
        <v>81</v>
      </c>
      <c r="B83" s="68" t="s">
        <v>33</v>
      </c>
      <c r="C83" s="57" t="s">
        <v>2</v>
      </c>
      <c r="D83" s="204"/>
      <c r="E83" s="204">
        <v>218.75</v>
      </c>
      <c r="F83" s="204">
        <v>274</v>
      </c>
      <c r="G83" s="115">
        <f t="shared" si="6"/>
        <v>246.375</v>
      </c>
      <c r="H83" s="91">
        <f t="shared" si="7"/>
        <v>246.375</v>
      </c>
      <c r="I83" s="91">
        <v>245</v>
      </c>
      <c r="J83" s="149">
        <f t="shared" si="8"/>
        <v>100.56122448979592</v>
      </c>
      <c r="K83" s="89"/>
      <c r="L83" s="6"/>
    </row>
    <row r="84" spans="1:12" ht="24.95" customHeight="1" x14ac:dyDescent="0.2">
      <c r="A84" s="33">
        <v>82</v>
      </c>
      <c r="B84" s="68" t="s">
        <v>46</v>
      </c>
      <c r="C84" s="57" t="s">
        <v>2</v>
      </c>
      <c r="D84" s="204">
        <v>280</v>
      </c>
      <c r="E84" s="204">
        <v>235</v>
      </c>
      <c r="F84" s="204">
        <v>278</v>
      </c>
      <c r="G84" s="115">
        <f t="shared" si="6"/>
        <v>264.33333333333331</v>
      </c>
      <c r="H84" s="91">
        <f t="shared" si="7"/>
        <v>264.33333333333331</v>
      </c>
      <c r="I84" s="91">
        <v>251.5</v>
      </c>
      <c r="J84" s="149">
        <f t="shared" si="8"/>
        <v>105.10271703114644</v>
      </c>
      <c r="K84" s="89"/>
      <c r="L84" s="6"/>
    </row>
    <row r="85" spans="1:12" ht="24.95" customHeight="1" x14ac:dyDescent="0.2">
      <c r="A85" s="33">
        <v>83</v>
      </c>
      <c r="B85" s="84" t="s">
        <v>159</v>
      </c>
      <c r="C85" s="85" t="s">
        <v>2</v>
      </c>
      <c r="D85" s="204" t="s">
        <v>175</v>
      </c>
      <c r="E85" s="204" t="s">
        <v>175</v>
      </c>
      <c r="F85" s="204" t="s">
        <v>175</v>
      </c>
      <c r="G85" s="115" t="e">
        <f t="shared" si="6"/>
        <v>#DIV/0!</v>
      </c>
      <c r="H85" s="91" t="str">
        <f t="shared" si="7"/>
        <v/>
      </c>
      <c r="I85" s="91" t="s">
        <v>203</v>
      </c>
      <c r="J85" s="149" t="e">
        <f t="shared" si="8"/>
        <v>#VALUE!</v>
      </c>
      <c r="K85" s="89"/>
      <c r="L85" s="6"/>
    </row>
    <row r="86" spans="1:12" ht="24.95" customHeight="1" x14ac:dyDescent="0.2">
      <c r="A86" s="33">
        <v>84</v>
      </c>
      <c r="B86" s="84" t="s">
        <v>160</v>
      </c>
      <c r="C86" s="85" t="s">
        <v>2</v>
      </c>
      <c r="D86" s="204" t="s">
        <v>175</v>
      </c>
      <c r="E86" s="204" t="s">
        <v>175</v>
      </c>
      <c r="F86" s="204" t="s">
        <v>175</v>
      </c>
      <c r="G86" s="115" t="e">
        <f t="shared" si="6"/>
        <v>#DIV/0!</v>
      </c>
      <c r="H86" s="91" t="str">
        <f t="shared" si="7"/>
        <v/>
      </c>
      <c r="I86" s="91" t="s">
        <v>203</v>
      </c>
      <c r="J86" s="149" t="e">
        <f t="shared" si="8"/>
        <v>#VALUE!</v>
      </c>
      <c r="K86" s="89"/>
      <c r="L86" s="6"/>
    </row>
    <row r="87" spans="1:12" ht="24.95" customHeight="1" x14ac:dyDescent="0.2">
      <c r="A87" s="33">
        <v>85</v>
      </c>
      <c r="B87" s="84" t="s">
        <v>161</v>
      </c>
      <c r="C87" s="85" t="s">
        <v>2</v>
      </c>
      <c r="D87" s="204" t="s">
        <v>175</v>
      </c>
      <c r="E87" s="204" t="s">
        <v>175</v>
      </c>
      <c r="F87" s="204" t="s">
        <v>175</v>
      </c>
      <c r="G87" s="115" t="e">
        <f t="shared" ref="G87:G115" si="9">AVERAGEIF(D87:F87,"&gt;0")</f>
        <v>#DIV/0!</v>
      </c>
      <c r="H87" s="91" t="str">
        <f t="shared" ref="H87:H115" si="10">IFERROR(G87,"")</f>
        <v/>
      </c>
      <c r="I87" s="91" t="s">
        <v>203</v>
      </c>
      <c r="J87" s="149" t="e">
        <f t="shared" ref="J87:J115" si="11">H87/I87*100</f>
        <v>#VALUE!</v>
      </c>
      <c r="K87" s="89"/>
      <c r="L87" s="6"/>
    </row>
    <row r="88" spans="1:12" ht="24.95" customHeight="1" x14ac:dyDescent="0.2">
      <c r="A88" s="33">
        <v>86</v>
      </c>
      <c r="B88" s="84" t="s">
        <v>162</v>
      </c>
      <c r="C88" s="85" t="s">
        <v>2</v>
      </c>
      <c r="D88" s="204" t="s">
        <v>175</v>
      </c>
      <c r="E88" s="204" t="s">
        <v>175</v>
      </c>
      <c r="F88" s="204" t="s">
        <v>175</v>
      </c>
      <c r="G88" s="115" t="e">
        <f t="shared" si="9"/>
        <v>#DIV/0!</v>
      </c>
      <c r="H88" s="91" t="str">
        <f t="shared" si="10"/>
        <v/>
      </c>
      <c r="I88" s="91">
        <v>780</v>
      </c>
      <c r="J88" s="149" t="e">
        <f t="shared" si="11"/>
        <v>#VALUE!</v>
      </c>
      <c r="K88" s="89"/>
      <c r="L88" s="6"/>
    </row>
    <row r="89" spans="1:12" ht="24.95" customHeight="1" x14ac:dyDescent="0.2">
      <c r="A89" s="33">
        <v>87</v>
      </c>
      <c r="B89" s="68" t="s">
        <v>138</v>
      </c>
      <c r="C89" s="57" t="s">
        <v>2</v>
      </c>
      <c r="D89" s="204" t="s">
        <v>175</v>
      </c>
      <c r="E89" s="204" t="s">
        <v>175</v>
      </c>
      <c r="F89" s="204">
        <v>303</v>
      </c>
      <c r="G89" s="115">
        <f t="shared" si="9"/>
        <v>303</v>
      </c>
      <c r="H89" s="91">
        <f t="shared" si="10"/>
        <v>303</v>
      </c>
      <c r="I89" s="91" t="s">
        <v>203</v>
      </c>
      <c r="J89" s="149" t="e">
        <f t="shared" si="11"/>
        <v>#VALUE!</v>
      </c>
      <c r="K89" s="89"/>
      <c r="L89" s="6"/>
    </row>
    <row r="90" spans="1:12" ht="24.95" customHeight="1" x14ac:dyDescent="0.2">
      <c r="A90" s="33">
        <v>88</v>
      </c>
      <c r="B90" s="68" t="s">
        <v>76</v>
      </c>
      <c r="C90" s="57" t="s">
        <v>2</v>
      </c>
      <c r="D90" s="204" t="s">
        <v>175</v>
      </c>
      <c r="E90" s="204">
        <v>570</v>
      </c>
      <c r="F90" s="204"/>
      <c r="G90" s="115">
        <f t="shared" si="9"/>
        <v>570</v>
      </c>
      <c r="H90" s="91">
        <f t="shared" si="10"/>
        <v>570</v>
      </c>
      <c r="I90" s="91">
        <v>510</v>
      </c>
      <c r="J90" s="149">
        <f t="shared" si="11"/>
        <v>111.76470588235294</v>
      </c>
      <c r="K90" s="89"/>
      <c r="L90" s="6"/>
    </row>
    <row r="91" spans="1:12" ht="24.95" customHeight="1" x14ac:dyDescent="0.2">
      <c r="A91" s="33">
        <v>89</v>
      </c>
      <c r="B91" s="68" t="s">
        <v>31</v>
      </c>
      <c r="C91" s="57" t="s">
        <v>2</v>
      </c>
      <c r="D91" s="204">
        <v>107.7</v>
      </c>
      <c r="E91" s="204">
        <v>98</v>
      </c>
      <c r="F91" s="204">
        <v>110</v>
      </c>
      <c r="G91" s="115">
        <f t="shared" si="9"/>
        <v>105.23333333333333</v>
      </c>
      <c r="H91" s="91">
        <f t="shared" si="10"/>
        <v>105.23333333333333</v>
      </c>
      <c r="I91" s="91">
        <v>99.45</v>
      </c>
      <c r="J91" s="149">
        <f t="shared" si="11"/>
        <v>105.81531758002347</v>
      </c>
      <c r="K91" s="89"/>
      <c r="L91" s="6"/>
    </row>
    <row r="92" spans="1:12" ht="24.95" customHeight="1" x14ac:dyDescent="0.2">
      <c r="A92" s="33">
        <v>90</v>
      </c>
      <c r="B92" s="68" t="s">
        <v>111</v>
      </c>
      <c r="C92" s="57" t="s">
        <v>2</v>
      </c>
      <c r="D92" s="204" t="s">
        <v>175</v>
      </c>
      <c r="E92" s="204" t="s">
        <v>175</v>
      </c>
      <c r="F92" s="204">
        <v>49</v>
      </c>
      <c r="G92" s="115">
        <f t="shared" si="9"/>
        <v>49</v>
      </c>
      <c r="H92" s="91">
        <f t="shared" si="10"/>
        <v>49</v>
      </c>
      <c r="I92" s="91">
        <v>49</v>
      </c>
      <c r="J92" s="149">
        <f t="shared" si="11"/>
        <v>100</v>
      </c>
      <c r="K92" s="89"/>
      <c r="L92" s="6"/>
    </row>
    <row r="93" spans="1:12" ht="24.95" customHeight="1" x14ac:dyDescent="0.2">
      <c r="A93" s="33">
        <v>91</v>
      </c>
      <c r="B93" s="84" t="s">
        <v>163</v>
      </c>
      <c r="C93" s="83" t="s">
        <v>2</v>
      </c>
      <c r="D93" s="204" t="s">
        <v>175</v>
      </c>
      <c r="E93" s="204" t="s">
        <v>175</v>
      </c>
      <c r="F93" s="204">
        <v>389</v>
      </c>
      <c r="G93" s="115">
        <f t="shared" si="9"/>
        <v>389</v>
      </c>
      <c r="H93" s="91">
        <f t="shared" si="10"/>
        <v>389</v>
      </c>
      <c r="I93" s="91">
        <v>381.5</v>
      </c>
      <c r="J93" s="149">
        <f t="shared" si="11"/>
        <v>101.96592398427259</v>
      </c>
      <c r="K93" s="89"/>
      <c r="L93" s="6"/>
    </row>
    <row r="94" spans="1:12" ht="24.95" customHeight="1" x14ac:dyDescent="0.2">
      <c r="A94" s="33">
        <v>92</v>
      </c>
      <c r="B94" s="68" t="s">
        <v>112</v>
      </c>
      <c r="C94" s="57" t="s">
        <v>2</v>
      </c>
      <c r="D94" s="204" t="s">
        <v>175</v>
      </c>
      <c r="E94" s="204" t="s">
        <v>175</v>
      </c>
      <c r="F94" s="204">
        <v>202</v>
      </c>
      <c r="G94" s="115">
        <f t="shared" si="9"/>
        <v>202</v>
      </c>
      <c r="H94" s="91">
        <f t="shared" si="10"/>
        <v>202</v>
      </c>
      <c r="I94" s="91" t="s">
        <v>203</v>
      </c>
      <c r="J94" s="149" t="e">
        <f t="shared" si="11"/>
        <v>#VALUE!</v>
      </c>
      <c r="K94" s="89"/>
      <c r="L94" s="6"/>
    </row>
    <row r="95" spans="1:12" ht="24.95" customHeight="1" x14ac:dyDescent="0.2">
      <c r="A95" s="33">
        <v>93</v>
      </c>
      <c r="B95" s="68" t="s">
        <v>18</v>
      </c>
      <c r="C95" s="57" t="s">
        <v>2</v>
      </c>
      <c r="D95" s="204">
        <v>316.67</v>
      </c>
      <c r="E95" s="204">
        <v>310</v>
      </c>
      <c r="F95" s="204">
        <v>365</v>
      </c>
      <c r="G95" s="115">
        <f t="shared" si="9"/>
        <v>330.55666666666667</v>
      </c>
      <c r="H95" s="91">
        <f t="shared" si="10"/>
        <v>330.55666666666667</v>
      </c>
      <c r="I95" s="91">
        <v>321.96500000000003</v>
      </c>
      <c r="J95" s="149">
        <f t="shared" si="11"/>
        <v>102.66850951708</v>
      </c>
      <c r="K95" s="89"/>
      <c r="L95" s="6"/>
    </row>
    <row r="96" spans="1:12" ht="24.95" customHeight="1" x14ac:dyDescent="0.2">
      <c r="A96" s="33">
        <v>94</v>
      </c>
      <c r="B96" s="68" t="s">
        <v>113</v>
      </c>
      <c r="C96" s="57" t="s">
        <v>2</v>
      </c>
      <c r="D96" s="204" t="s">
        <v>175</v>
      </c>
      <c r="E96" s="204" t="s">
        <v>175</v>
      </c>
      <c r="F96" s="204" t="s">
        <v>175</v>
      </c>
      <c r="G96" s="115" t="e">
        <f t="shared" si="9"/>
        <v>#DIV/0!</v>
      </c>
      <c r="H96" s="91" t="str">
        <f t="shared" si="10"/>
        <v/>
      </c>
      <c r="I96" s="91" t="s">
        <v>203</v>
      </c>
      <c r="J96" s="149" t="e">
        <f t="shared" si="11"/>
        <v>#VALUE!</v>
      </c>
      <c r="K96" s="89"/>
      <c r="L96" s="6"/>
    </row>
    <row r="97" spans="1:12" ht="21" customHeight="1" x14ac:dyDescent="0.2">
      <c r="A97" s="33">
        <v>95</v>
      </c>
      <c r="B97" s="84" t="s">
        <v>164</v>
      </c>
      <c r="C97" s="83" t="s">
        <v>61</v>
      </c>
      <c r="D97" s="204" t="s">
        <v>175</v>
      </c>
      <c r="E97" s="204" t="s">
        <v>175</v>
      </c>
      <c r="F97" s="204">
        <v>31.2</v>
      </c>
      <c r="G97" s="115">
        <f t="shared" si="9"/>
        <v>31.2</v>
      </c>
      <c r="H97" s="91">
        <f t="shared" si="10"/>
        <v>31.2</v>
      </c>
      <c r="I97" s="91">
        <v>32</v>
      </c>
      <c r="J97" s="149">
        <f t="shared" si="11"/>
        <v>97.5</v>
      </c>
      <c r="K97" s="89"/>
      <c r="L97" s="6"/>
    </row>
    <row r="98" spans="1:12" ht="21" customHeight="1" x14ac:dyDescent="0.2">
      <c r="A98" s="33">
        <v>96</v>
      </c>
      <c r="B98" s="84" t="s">
        <v>165</v>
      </c>
      <c r="C98" s="83" t="s">
        <v>61</v>
      </c>
      <c r="D98" s="204" t="s">
        <v>175</v>
      </c>
      <c r="E98" s="204" t="s">
        <v>175</v>
      </c>
      <c r="F98" s="204" t="s">
        <v>175</v>
      </c>
      <c r="G98" s="115" t="e">
        <f t="shared" si="9"/>
        <v>#DIV/0!</v>
      </c>
      <c r="H98" s="91" t="str">
        <f t="shared" si="10"/>
        <v/>
      </c>
      <c r="I98" s="91">
        <v>111.5</v>
      </c>
      <c r="J98" s="149" t="e">
        <f t="shared" si="11"/>
        <v>#VALUE!</v>
      </c>
      <c r="K98" s="89"/>
      <c r="L98" s="6"/>
    </row>
    <row r="99" spans="1:12" ht="27" customHeight="1" x14ac:dyDescent="0.2">
      <c r="A99" s="33">
        <v>97</v>
      </c>
      <c r="B99" s="68" t="s">
        <v>36</v>
      </c>
      <c r="C99" s="57" t="s">
        <v>61</v>
      </c>
      <c r="D99" s="204">
        <v>27</v>
      </c>
      <c r="E99" s="204">
        <v>32</v>
      </c>
      <c r="F99" s="204">
        <v>31.2</v>
      </c>
      <c r="G99" s="115">
        <f t="shared" si="9"/>
        <v>30.066666666666666</v>
      </c>
      <c r="H99" s="91">
        <f t="shared" si="10"/>
        <v>30.066666666666666</v>
      </c>
      <c r="I99" s="91">
        <v>31</v>
      </c>
      <c r="J99" s="149">
        <f t="shared" si="11"/>
        <v>96.989247311827953</v>
      </c>
      <c r="K99" s="89"/>
      <c r="L99" s="6"/>
    </row>
    <row r="100" spans="1:12" ht="34.5" customHeight="1" x14ac:dyDescent="0.2">
      <c r="A100" s="33">
        <v>98</v>
      </c>
      <c r="B100" s="68" t="s">
        <v>35</v>
      </c>
      <c r="C100" s="57" t="s">
        <v>61</v>
      </c>
      <c r="D100" s="204"/>
      <c r="E100" s="204">
        <v>135</v>
      </c>
      <c r="F100" s="204">
        <v>100</v>
      </c>
      <c r="G100" s="115">
        <f t="shared" si="9"/>
        <v>117.5</v>
      </c>
      <c r="H100" s="91">
        <f t="shared" si="10"/>
        <v>117.5</v>
      </c>
      <c r="I100" s="91">
        <v>117.5</v>
      </c>
      <c r="J100" s="149">
        <f t="shared" si="11"/>
        <v>100</v>
      </c>
      <c r="K100" s="89"/>
      <c r="L100" s="6"/>
    </row>
    <row r="101" spans="1:12" ht="21" customHeight="1" x14ac:dyDescent="0.2">
      <c r="A101" s="33">
        <v>99</v>
      </c>
      <c r="B101" s="68" t="s">
        <v>114</v>
      </c>
      <c r="C101" s="57" t="s">
        <v>2</v>
      </c>
      <c r="D101" s="204"/>
      <c r="E101" s="204">
        <v>29</v>
      </c>
      <c r="F101" s="204">
        <v>20</v>
      </c>
      <c r="G101" s="115">
        <f t="shared" si="9"/>
        <v>24.5</v>
      </c>
      <c r="H101" s="91">
        <f t="shared" si="10"/>
        <v>24.5</v>
      </c>
      <c r="I101" s="91">
        <v>29</v>
      </c>
      <c r="J101" s="149">
        <f t="shared" si="11"/>
        <v>84.482758620689651</v>
      </c>
      <c r="K101" s="89"/>
      <c r="L101" s="6"/>
    </row>
    <row r="102" spans="1:12" ht="21" customHeight="1" x14ac:dyDescent="0.2">
      <c r="A102" s="33">
        <v>100</v>
      </c>
      <c r="B102" s="68" t="s">
        <v>86</v>
      </c>
      <c r="C102" s="57" t="s">
        <v>2</v>
      </c>
      <c r="D102" s="204">
        <v>210</v>
      </c>
      <c r="E102" s="204">
        <v>240</v>
      </c>
      <c r="F102" s="204">
        <v>255</v>
      </c>
      <c r="G102" s="115">
        <f t="shared" si="9"/>
        <v>235</v>
      </c>
      <c r="H102" s="91">
        <f t="shared" si="10"/>
        <v>235</v>
      </c>
      <c r="I102" s="91">
        <v>225</v>
      </c>
      <c r="J102" s="149">
        <f t="shared" si="11"/>
        <v>104.44444444444446</v>
      </c>
      <c r="K102" s="89"/>
      <c r="L102" s="6"/>
    </row>
    <row r="103" spans="1:12" ht="21" customHeight="1" x14ac:dyDescent="0.2">
      <c r="A103" s="33">
        <v>101</v>
      </c>
      <c r="B103" s="68" t="s">
        <v>40</v>
      </c>
      <c r="C103" s="57" t="s">
        <v>2</v>
      </c>
      <c r="D103" s="204">
        <v>170</v>
      </c>
      <c r="E103" s="204" t="s">
        <v>175</v>
      </c>
      <c r="F103" s="204">
        <v>191.12</v>
      </c>
      <c r="G103" s="115">
        <f t="shared" si="9"/>
        <v>180.56</v>
      </c>
      <c r="H103" s="91">
        <f t="shared" si="10"/>
        <v>180.56</v>
      </c>
      <c r="I103" s="91">
        <v>190</v>
      </c>
      <c r="J103" s="149">
        <f t="shared" si="11"/>
        <v>95.031578947368416</v>
      </c>
      <c r="K103" s="89"/>
      <c r="L103" s="6"/>
    </row>
    <row r="104" spans="1:12" ht="21" customHeight="1" x14ac:dyDescent="0.2">
      <c r="A104" s="33">
        <v>102</v>
      </c>
      <c r="B104" s="68" t="s">
        <v>115</v>
      </c>
      <c r="C104" s="57" t="s">
        <v>2</v>
      </c>
      <c r="D104" s="204">
        <v>630</v>
      </c>
      <c r="E104" s="204">
        <v>880</v>
      </c>
      <c r="F104" s="204">
        <v>880</v>
      </c>
      <c r="G104" s="115">
        <f t="shared" si="9"/>
        <v>796.66666666666663</v>
      </c>
      <c r="H104" s="91">
        <f t="shared" si="10"/>
        <v>796.66666666666663</v>
      </c>
      <c r="I104" s="91">
        <v>753.33333333333337</v>
      </c>
      <c r="J104" s="149">
        <f t="shared" si="11"/>
        <v>105.75221238938053</v>
      </c>
      <c r="K104" s="89"/>
      <c r="L104" s="6"/>
    </row>
    <row r="105" spans="1:12" ht="21" customHeight="1" x14ac:dyDescent="0.2">
      <c r="A105" s="33">
        <v>103</v>
      </c>
      <c r="B105" s="68" t="s">
        <v>131</v>
      </c>
      <c r="C105" s="57" t="s">
        <v>2</v>
      </c>
      <c r="D105" s="204">
        <v>468</v>
      </c>
      <c r="E105" s="204" t="s">
        <v>175</v>
      </c>
      <c r="F105" s="204">
        <v>430</v>
      </c>
      <c r="G105" s="115">
        <f t="shared" si="9"/>
        <v>449</v>
      </c>
      <c r="H105" s="91">
        <f t="shared" si="10"/>
        <v>449</v>
      </c>
      <c r="I105" s="91">
        <v>428.23666666666668</v>
      </c>
      <c r="J105" s="149">
        <f t="shared" si="11"/>
        <v>104.848565045808</v>
      </c>
      <c r="K105" s="100"/>
    </row>
    <row r="106" spans="1:12" ht="21" customHeight="1" x14ac:dyDescent="0.2">
      <c r="A106" s="33">
        <v>104</v>
      </c>
      <c r="B106" s="68" t="s">
        <v>132</v>
      </c>
      <c r="C106" s="57" t="s">
        <v>2</v>
      </c>
      <c r="D106" s="204">
        <v>500</v>
      </c>
      <c r="E106" s="204" t="s">
        <v>175</v>
      </c>
      <c r="F106" s="204" t="s">
        <v>175</v>
      </c>
      <c r="G106" s="115">
        <f t="shared" si="9"/>
        <v>500</v>
      </c>
      <c r="H106" s="91">
        <f t="shared" si="10"/>
        <v>500</v>
      </c>
      <c r="I106" s="91">
        <v>437.5</v>
      </c>
      <c r="J106" s="149">
        <f t="shared" si="11"/>
        <v>114.28571428571428</v>
      </c>
      <c r="K106" s="100"/>
    </row>
    <row r="107" spans="1:12" ht="21" customHeight="1" x14ac:dyDescent="0.2">
      <c r="A107" s="33">
        <v>105</v>
      </c>
      <c r="B107" s="68" t="s">
        <v>87</v>
      </c>
      <c r="C107" s="57" t="s">
        <v>2</v>
      </c>
      <c r="D107" s="204">
        <v>311</v>
      </c>
      <c r="E107" s="204" t="s">
        <v>175</v>
      </c>
      <c r="F107" s="204">
        <v>330</v>
      </c>
      <c r="G107" s="115">
        <f t="shared" si="9"/>
        <v>320.5</v>
      </c>
      <c r="H107" s="91">
        <f t="shared" si="10"/>
        <v>320.5</v>
      </c>
      <c r="I107" s="91">
        <v>311</v>
      </c>
      <c r="J107" s="149">
        <f t="shared" si="11"/>
        <v>103.05466237942123</v>
      </c>
      <c r="K107" s="100"/>
    </row>
    <row r="108" spans="1:12" ht="21" customHeight="1" x14ac:dyDescent="0.2">
      <c r="A108" s="33">
        <v>106</v>
      </c>
      <c r="B108" s="68" t="s">
        <v>51</v>
      </c>
      <c r="C108" s="57" t="s">
        <v>2</v>
      </c>
      <c r="D108" s="204">
        <v>230</v>
      </c>
      <c r="E108" s="204">
        <v>459.25</v>
      </c>
      <c r="F108" s="204">
        <v>260</v>
      </c>
      <c r="G108" s="115">
        <f t="shared" si="9"/>
        <v>316.41666666666669</v>
      </c>
      <c r="H108" s="91">
        <f t="shared" si="10"/>
        <v>316.41666666666669</v>
      </c>
      <c r="I108" s="91">
        <v>350</v>
      </c>
      <c r="J108" s="149">
        <f t="shared" si="11"/>
        <v>90.404761904761912</v>
      </c>
      <c r="K108" s="100"/>
    </row>
    <row r="109" spans="1:12" ht="28.5" customHeight="1" x14ac:dyDescent="0.2">
      <c r="A109" s="33">
        <v>107</v>
      </c>
      <c r="B109" s="68" t="s">
        <v>116</v>
      </c>
      <c r="C109" s="57" t="s">
        <v>2</v>
      </c>
      <c r="D109" s="204">
        <v>197.77</v>
      </c>
      <c r="E109" s="204" t="s">
        <v>175</v>
      </c>
      <c r="F109" s="204">
        <v>231.4</v>
      </c>
      <c r="G109" s="115">
        <f t="shared" si="9"/>
        <v>214.58500000000001</v>
      </c>
      <c r="H109" s="91">
        <f t="shared" si="10"/>
        <v>214.58500000000001</v>
      </c>
      <c r="I109" s="91">
        <v>197.77</v>
      </c>
      <c r="J109" s="149">
        <f t="shared" si="11"/>
        <v>108.50230065227284</v>
      </c>
      <c r="K109" s="100"/>
    </row>
    <row r="110" spans="1:12" ht="21" customHeight="1" x14ac:dyDescent="0.2">
      <c r="A110" s="33">
        <v>108</v>
      </c>
      <c r="B110" s="68" t="s">
        <v>54</v>
      </c>
      <c r="C110" s="57" t="s">
        <v>2</v>
      </c>
      <c r="D110" s="204">
        <v>210</v>
      </c>
      <c r="E110" s="204">
        <v>230</v>
      </c>
      <c r="F110" s="204">
        <v>267</v>
      </c>
      <c r="G110" s="115">
        <f t="shared" si="9"/>
        <v>235.66666666666666</v>
      </c>
      <c r="H110" s="91">
        <f t="shared" si="10"/>
        <v>235.66666666666666</v>
      </c>
      <c r="I110" s="91">
        <v>220</v>
      </c>
      <c r="J110" s="149">
        <f t="shared" si="11"/>
        <v>107.12121212121211</v>
      </c>
      <c r="K110" s="100"/>
    </row>
    <row r="111" spans="1:12" ht="21" customHeight="1" x14ac:dyDescent="0.2">
      <c r="A111" s="33">
        <v>109</v>
      </c>
      <c r="B111" s="68" t="s">
        <v>117</v>
      </c>
      <c r="C111" s="57" t="s">
        <v>2</v>
      </c>
      <c r="D111" s="204" t="s">
        <v>175</v>
      </c>
      <c r="E111" s="204">
        <v>290.32</v>
      </c>
      <c r="F111" s="204">
        <v>350</v>
      </c>
      <c r="G111" s="115">
        <f t="shared" si="9"/>
        <v>320.15999999999997</v>
      </c>
      <c r="H111" s="91">
        <f t="shared" si="10"/>
        <v>320.15999999999997</v>
      </c>
      <c r="I111" s="91">
        <v>325</v>
      </c>
      <c r="J111" s="149">
        <f t="shared" si="11"/>
        <v>98.510769230769228</v>
      </c>
      <c r="K111" s="100"/>
    </row>
    <row r="112" spans="1:12" ht="21" customHeight="1" x14ac:dyDescent="0.2">
      <c r="A112" s="33">
        <v>110</v>
      </c>
      <c r="B112" s="68" t="s">
        <v>118</v>
      </c>
      <c r="C112" s="57" t="s">
        <v>2</v>
      </c>
      <c r="D112" s="204" t="s">
        <v>175</v>
      </c>
      <c r="E112" s="204" t="s">
        <v>175</v>
      </c>
      <c r="F112" s="204" t="s">
        <v>175</v>
      </c>
      <c r="G112" s="115" t="e">
        <f t="shared" si="9"/>
        <v>#DIV/0!</v>
      </c>
      <c r="H112" s="91" t="str">
        <f t="shared" si="10"/>
        <v/>
      </c>
      <c r="I112" s="91" t="s">
        <v>203</v>
      </c>
      <c r="J112" s="149" t="e">
        <f t="shared" si="11"/>
        <v>#VALUE!</v>
      </c>
      <c r="K112" s="100"/>
    </row>
    <row r="113" spans="1:11" ht="21" customHeight="1" x14ac:dyDescent="0.2">
      <c r="A113" s="33">
        <v>111</v>
      </c>
      <c r="B113" s="68" t="s">
        <v>56</v>
      </c>
      <c r="C113" s="57" t="s">
        <v>2</v>
      </c>
      <c r="D113" s="204" t="s">
        <v>175</v>
      </c>
      <c r="E113" s="204">
        <v>66.66</v>
      </c>
      <c r="F113" s="204" t="s">
        <v>175</v>
      </c>
      <c r="G113" s="115">
        <f t="shared" si="9"/>
        <v>66.66</v>
      </c>
      <c r="H113" s="91">
        <f t="shared" si="10"/>
        <v>66.66</v>
      </c>
      <c r="I113" s="91" t="s">
        <v>203</v>
      </c>
      <c r="J113" s="149" t="e">
        <f t="shared" si="11"/>
        <v>#VALUE!</v>
      </c>
      <c r="K113" s="100"/>
    </row>
    <row r="114" spans="1:11" ht="21" customHeight="1" x14ac:dyDescent="0.2">
      <c r="A114" s="33">
        <v>112</v>
      </c>
      <c r="B114" s="86" t="s">
        <v>166</v>
      </c>
      <c r="C114" s="87" t="s">
        <v>61</v>
      </c>
      <c r="D114" s="204" t="s">
        <v>175</v>
      </c>
      <c r="E114" s="204"/>
      <c r="F114" s="204">
        <v>2.8</v>
      </c>
      <c r="G114" s="115">
        <f t="shared" si="9"/>
        <v>2.8</v>
      </c>
      <c r="H114" s="91">
        <f t="shared" si="10"/>
        <v>2.8</v>
      </c>
      <c r="I114" s="91">
        <v>2.76</v>
      </c>
      <c r="J114" s="149">
        <f t="shared" si="11"/>
        <v>101.44927536231884</v>
      </c>
      <c r="K114" s="100"/>
    </row>
    <row r="115" spans="1:11" ht="21" customHeight="1" x14ac:dyDescent="0.2">
      <c r="A115" s="33">
        <v>113</v>
      </c>
      <c r="B115" s="68" t="s">
        <v>57</v>
      </c>
      <c r="C115" s="57" t="s">
        <v>2</v>
      </c>
      <c r="D115" s="204" t="s">
        <v>175</v>
      </c>
      <c r="E115" s="204">
        <v>1100</v>
      </c>
      <c r="F115" s="204">
        <v>997.86</v>
      </c>
      <c r="G115" s="115">
        <f t="shared" si="9"/>
        <v>1048.93</v>
      </c>
      <c r="H115" s="91">
        <f t="shared" si="10"/>
        <v>1048.93</v>
      </c>
      <c r="I115" s="91">
        <v>1016.665</v>
      </c>
      <c r="J115" s="149">
        <f t="shared" si="11"/>
        <v>103.17361176001928</v>
      </c>
      <c r="K115" s="100"/>
    </row>
    <row r="116" spans="1:11" ht="21" customHeight="1" x14ac:dyDescent="0.2">
      <c r="A116" s="33">
        <v>114</v>
      </c>
      <c r="B116" s="68" t="s">
        <v>74</v>
      </c>
      <c r="C116" s="57" t="s">
        <v>2</v>
      </c>
      <c r="D116" s="204">
        <v>570</v>
      </c>
      <c r="E116" s="204">
        <v>1033.33</v>
      </c>
      <c r="F116" s="204">
        <v>560</v>
      </c>
      <c r="G116" s="115">
        <f t="shared" ref="G116:G123" si="12">AVERAGEIF(D116:F116,"&gt;0")</f>
        <v>721.11</v>
      </c>
      <c r="H116" s="91">
        <f t="shared" ref="H116:H123" si="13">IFERROR(G116,"")</f>
        <v>721.11</v>
      </c>
      <c r="I116" s="91" t="s">
        <v>203</v>
      </c>
      <c r="J116" s="149" t="e">
        <f t="shared" ref="J116:J122" si="14">H116/I116*100</f>
        <v>#VALUE!</v>
      </c>
      <c r="K116" s="100"/>
    </row>
    <row r="117" spans="1:11" ht="21" customHeight="1" x14ac:dyDescent="0.2">
      <c r="A117" s="33">
        <v>115</v>
      </c>
      <c r="B117" s="68" t="s">
        <v>38</v>
      </c>
      <c r="C117" s="57" t="s">
        <v>2</v>
      </c>
      <c r="D117" s="204">
        <v>410</v>
      </c>
      <c r="E117" s="204" t="s">
        <v>175</v>
      </c>
      <c r="F117" s="204" t="s">
        <v>175</v>
      </c>
      <c r="G117" s="115">
        <f t="shared" si="12"/>
        <v>410</v>
      </c>
      <c r="H117" s="91">
        <f t="shared" si="13"/>
        <v>410</v>
      </c>
      <c r="I117" s="91">
        <v>450</v>
      </c>
      <c r="J117" s="149">
        <f t="shared" si="14"/>
        <v>91.111111111111114</v>
      </c>
      <c r="K117" s="100"/>
    </row>
    <row r="118" spans="1:11" ht="21" customHeight="1" x14ac:dyDescent="0.2">
      <c r="A118" s="33">
        <v>116</v>
      </c>
      <c r="B118" s="68" t="s">
        <v>119</v>
      </c>
      <c r="C118" s="57" t="s">
        <v>2</v>
      </c>
      <c r="D118" s="204">
        <v>395</v>
      </c>
      <c r="E118" s="204" t="s">
        <v>175</v>
      </c>
      <c r="F118" s="204">
        <v>419</v>
      </c>
      <c r="G118" s="115">
        <f t="shared" si="12"/>
        <v>407</v>
      </c>
      <c r="H118" s="91">
        <f t="shared" si="13"/>
        <v>407</v>
      </c>
      <c r="I118" s="91" t="s">
        <v>203</v>
      </c>
      <c r="J118" s="149" t="e">
        <f t="shared" si="14"/>
        <v>#VALUE!</v>
      </c>
      <c r="K118" s="100"/>
    </row>
    <row r="119" spans="1:11" ht="21" customHeight="1" x14ac:dyDescent="0.2">
      <c r="A119" s="33">
        <v>117</v>
      </c>
      <c r="B119" s="68" t="s">
        <v>133</v>
      </c>
      <c r="C119" s="57" t="s">
        <v>2</v>
      </c>
      <c r="D119" s="204">
        <v>360</v>
      </c>
      <c r="E119" s="204">
        <v>384</v>
      </c>
      <c r="F119" s="204" t="s">
        <v>175</v>
      </c>
      <c r="G119" s="115">
        <f t="shared" si="12"/>
        <v>372</v>
      </c>
      <c r="H119" s="91">
        <f t="shared" si="13"/>
        <v>372</v>
      </c>
      <c r="I119" s="91">
        <v>361.66666666666669</v>
      </c>
      <c r="J119" s="149">
        <f t="shared" si="14"/>
        <v>102.85714285714285</v>
      </c>
      <c r="K119" s="100"/>
    </row>
    <row r="120" spans="1:11" ht="21" customHeight="1" x14ac:dyDescent="0.2">
      <c r="A120" s="33">
        <v>118</v>
      </c>
      <c r="B120" s="68" t="s">
        <v>48</v>
      </c>
      <c r="C120" s="57" t="s">
        <v>2</v>
      </c>
      <c r="D120" s="204">
        <v>950</v>
      </c>
      <c r="E120" s="204">
        <v>960</v>
      </c>
      <c r="F120" s="204">
        <v>1445.1</v>
      </c>
      <c r="G120" s="115">
        <f t="shared" si="12"/>
        <v>1118.3666666666666</v>
      </c>
      <c r="H120" s="91">
        <f t="shared" si="13"/>
        <v>1118.3666666666666</v>
      </c>
      <c r="I120" s="91">
        <v>1116.6666666666667</v>
      </c>
      <c r="J120" s="149">
        <f t="shared" si="14"/>
        <v>100.15223880597013</v>
      </c>
    </row>
    <row r="121" spans="1:11" ht="21" customHeight="1" x14ac:dyDescent="0.2">
      <c r="A121" s="33">
        <v>119</v>
      </c>
      <c r="B121" s="68" t="s">
        <v>47</v>
      </c>
      <c r="C121" s="57" t="s">
        <v>2</v>
      </c>
      <c r="D121" s="186">
        <v>870</v>
      </c>
      <c r="E121" s="186">
        <v>980</v>
      </c>
      <c r="F121" s="186">
        <v>1070</v>
      </c>
      <c r="G121" s="115">
        <f t="shared" si="12"/>
        <v>973.33333333333337</v>
      </c>
      <c r="H121" s="91">
        <f t="shared" si="13"/>
        <v>973.33333333333337</v>
      </c>
      <c r="I121" s="91">
        <v>928.51666666666677</v>
      </c>
      <c r="J121" s="149">
        <f t="shared" si="14"/>
        <v>104.8266949076484</v>
      </c>
    </row>
    <row r="122" spans="1:11" ht="21" customHeight="1" x14ac:dyDescent="0.2">
      <c r="A122" s="33">
        <v>120</v>
      </c>
      <c r="B122" s="68" t="s">
        <v>120</v>
      </c>
      <c r="C122" s="57" t="s">
        <v>2</v>
      </c>
      <c r="D122" s="186">
        <v>230</v>
      </c>
      <c r="E122" s="186">
        <v>192</v>
      </c>
      <c r="F122" s="186">
        <v>218</v>
      </c>
      <c r="G122" s="115">
        <f t="shared" si="12"/>
        <v>213.33333333333334</v>
      </c>
      <c r="H122" s="91">
        <f t="shared" si="13"/>
        <v>213.33333333333334</v>
      </c>
      <c r="I122" s="91">
        <v>196.16666666666666</v>
      </c>
      <c r="J122" s="149">
        <f t="shared" si="14"/>
        <v>108.75106202209007</v>
      </c>
    </row>
    <row r="123" spans="1:11" ht="21" customHeight="1" x14ac:dyDescent="0.25">
      <c r="A123" s="33">
        <v>121</v>
      </c>
      <c r="B123" s="55" t="s">
        <v>88</v>
      </c>
      <c r="C123" s="54" t="s">
        <v>61</v>
      </c>
      <c r="D123" s="205">
        <v>11.6</v>
      </c>
      <c r="E123" s="205">
        <v>15</v>
      </c>
      <c r="F123" s="205">
        <v>10.48</v>
      </c>
      <c r="G123" s="115">
        <f t="shared" si="12"/>
        <v>12.36</v>
      </c>
      <c r="H123" s="91">
        <f t="shared" si="13"/>
        <v>12.36</v>
      </c>
      <c r="I123" s="91">
        <v>15.103333333333333</v>
      </c>
      <c r="J123" s="149">
        <f>H123/I123*100</f>
        <v>81.836239240785687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A1:L123"/>
  <sheetViews>
    <sheetView view="pageBreakPreview" zoomScale="80" zoomScaleNormal="85" zoomScaleSheetLayoutView="80" workbookViewId="0">
      <pane xSplit="2" ySplit="2" topLeftCell="C36" activePane="bottomRight" state="frozen"/>
      <selection activeCell="G18" sqref="G18"/>
      <selection pane="topRight" activeCell="G18" sqref="G18"/>
      <selection pane="bottomLeft" activeCell="G18" sqref="G18"/>
      <selection pane="bottomRight" activeCell="D54" sqref="D54"/>
    </sheetView>
  </sheetViews>
  <sheetFormatPr defaultColWidth="9" defaultRowHeight="21" customHeight="1" x14ac:dyDescent="0.2"/>
  <cols>
    <col min="1" max="1" width="9" style="1"/>
    <col min="2" max="2" width="32.125" style="7" customWidth="1"/>
    <col min="3" max="3" width="8.25" style="7" customWidth="1"/>
    <col min="4" max="6" width="10.625" style="35" customWidth="1"/>
    <col min="7" max="8" width="10.625" style="90" customWidth="1"/>
    <col min="9" max="9" width="9" style="73"/>
    <col min="10" max="10" width="9" style="106"/>
    <col min="11" max="12" width="9" style="6"/>
    <col min="13" max="16384" width="9" style="1"/>
  </cols>
  <sheetData>
    <row r="1" spans="1:12" s="2" customFormat="1" ht="60" customHeight="1" x14ac:dyDescent="0.2">
      <c r="B1" s="21" t="s">
        <v>65</v>
      </c>
      <c r="C1" s="25"/>
      <c r="D1" s="35"/>
      <c r="E1" s="35"/>
      <c r="F1" s="35"/>
      <c r="G1" s="90"/>
      <c r="H1" s="90"/>
      <c r="I1" s="71"/>
      <c r="J1" s="106"/>
      <c r="K1" s="5"/>
      <c r="L1" s="5"/>
    </row>
    <row r="2" spans="1:12" s="3" customFormat="1" ht="74.25" customHeight="1" x14ac:dyDescent="0.2">
      <c r="A2" s="53"/>
      <c r="B2" s="23" t="s">
        <v>0</v>
      </c>
      <c r="C2" s="23" t="s">
        <v>1</v>
      </c>
      <c r="D2" s="82" t="s">
        <v>194</v>
      </c>
      <c r="E2" s="82" t="s">
        <v>198</v>
      </c>
      <c r="F2" s="82" t="s">
        <v>195</v>
      </c>
      <c r="H2" s="19" t="s">
        <v>3</v>
      </c>
      <c r="I2" s="108" t="s">
        <v>91</v>
      </c>
      <c r="J2" s="110" t="s">
        <v>72</v>
      </c>
      <c r="K2" s="11"/>
      <c r="L2" s="11"/>
    </row>
    <row r="3" spans="1:12" s="3" customFormat="1" ht="24.75" customHeight="1" x14ac:dyDescent="0.2">
      <c r="A3" s="33">
        <v>1</v>
      </c>
      <c r="B3" s="55" t="s">
        <v>96</v>
      </c>
      <c r="C3" s="56" t="s">
        <v>2</v>
      </c>
      <c r="D3" s="154">
        <v>225</v>
      </c>
      <c r="E3" s="154">
        <v>0</v>
      </c>
      <c r="F3" s="154">
        <v>218</v>
      </c>
      <c r="G3" s="91">
        <f>AVERAGEIF(D3:F3,"&gt;0")</f>
        <v>221.5</v>
      </c>
      <c r="H3" s="91">
        <f>IFERROR(G3,"")</f>
        <v>221.5</v>
      </c>
      <c r="I3" s="91" t="e">
        <v>#DIV/0!</v>
      </c>
      <c r="J3" s="144" t="e">
        <f t="shared" ref="J3:J29" si="0">H3/I3*100</f>
        <v>#DIV/0!</v>
      </c>
      <c r="K3" s="11"/>
      <c r="L3" s="11"/>
    </row>
    <row r="4" spans="1:12" ht="30.75" customHeight="1" x14ac:dyDescent="0.2">
      <c r="A4" s="33">
        <v>2</v>
      </c>
      <c r="B4" s="55" t="s">
        <v>34</v>
      </c>
      <c r="C4" s="54" t="s">
        <v>2</v>
      </c>
      <c r="D4" s="198">
        <v>326</v>
      </c>
      <c r="E4" s="198">
        <v>290.25</v>
      </c>
      <c r="F4" s="198">
        <v>310.33999999999997</v>
      </c>
      <c r="G4" s="91">
        <f t="shared" ref="G4:G30" si="1">AVERAGEIF(D4:F4,"&gt;0")</f>
        <v>308.86333333333329</v>
      </c>
      <c r="H4" s="91">
        <f>IFERROR(G4,"")</f>
        <v>308.86333333333329</v>
      </c>
      <c r="I4" s="91">
        <v>290.25</v>
      </c>
      <c r="J4" s="144">
        <f t="shared" si="0"/>
        <v>106.41286247487795</v>
      </c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98">
        <v>180</v>
      </c>
      <c r="E5" s="198">
        <v>181</v>
      </c>
      <c r="F5" s="198">
        <v>195</v>
      </c>
      <c r="G5" s="91">
        <f t="shared" si="1"/>
        <v>185.33333333333334</v>
      </c>
      <c r="H5" s="91">
        <f t="shared" ref="H5:H29" si="2">IFERROR(G5,"")</f>
        <v>185.33333333333334</v>
      </c>
      <c r="I5" s="91">
        <v>176.66666666666666</v>
      </c>
      <c r="J5" s="144">
        <f t="shared" si="0"/>
        <v>104.90566037735852</v>
      </c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98">
        <v>90</v>
      </c>
      <c r="E6" s="198">
        <v>0</v>
      </c>
      <c r="F6" s="198">
        <v>77</v>
      </c>
      <c r="G6" s="91">
        <f t="shared" si="1"/>
        <v>83.5</v>
      </c>
      <c r="H6" s="91">
        <f t="shared" si="2"/>
        <v>83.5</v>
      </c>
      <c r="I6" s="91" t="s">
        <v>203</v>
      </c>
      <c r="J6" s="144" t="e">
        <f t="shared" si="0"/>
        <v>#VALUE!</v>
      </c>
    </row>
    <row r="7" spans="1:12" s="3" customFormat="1" ht="24.95" customHeight="1" x14ac:dyDescent="0.2">
      <c r="A7" s="33">
        <v>5</v>
      </c>
      <c r="B7" s="68" t="s">
        <v>122</v>
      </c>
      <c r="C7" s="57" t="s">
        <v>2</v>
      </c>
      <c r="D7" s="198"/>
      <c r="E7" s="198">
        <v>226</v>
      </c>
      <c r="F7" s="198">
        <v>218</v>
      </c>
      <c r="G7" s="91">
        <f t="shared" si="1"/>
        <v>222</v>
      </c>
      <c r="H7" s="91">
        <f t="shared" si="2"/>
        <v>222</v>
      </c>
      <c r="I7" s="91">
        <v>218</v>
      </c>
      <c r="J7" s="144">
        <f t="shared" si="0"/>
        <v>101.83486238532109</v>
      </c>
      <c r="K7" s="11"/>
      <c r="L7" s="11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98">
        <v>362</v>
      </c>
      <c r="E8" s="198">
        <v>390</v>
      </c>
      <c r="F8" s="198">
        <v>0</v>
      </c>
      <c r="G8" s="91">
        <f t="shared" si="1"/>
        <v>376</v>
      </c>
      <c r="H8" s="91">
        <f t="shared" si="2"/>
        <v>376</v>
      </c>
      <c r="I8" s="91">
        <v>375.5</v>
      </c>
      <c r="J8" s="144">
        <f t="shared" si="0"/>
        <v>100.13315579227697</v>
      </c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203">
        <v>0</v>
      </c>
      <c r="E9" s="198">
        <v>342</v>
      </c>
      <c r="F9" s="198">
        <v>390</v>
      </c>
      <c r="G9" s="91">
        <f t="shared" si="1"/>
        <v>366</v>
      </c>
      <c r="H9" s="91">
        <f t="shared" si="2"/>
        <v>366</v>
      </c>
      <c r="I9" s="91">
        <v>385</v>
      </c>
      <c r="J9" s="144">
        <f t="shared" si="0"/>
        <v>95.064935064935057</v>
      </c>
    </row>
    <row r="10" spans="1:12" ht="31.5" customHeight="1" x14ac:dyDescent="0.2">
      <c r="A10" s="33">
        <v>8</v>
      </c>
      <c r="B10" s="68" t="s">
        <v>123</v>
      </c>
      <c r="C10" s="57" t="s">
        <v>2</v>
      </c>
      <c r="D10" s="203">
        <v>540</v>
      </c>
      <c r="E10" s="198">
        <v>0</v>
      </c>
      <c r="F10" s="81">
        <v>520</v>
      </c>
      <c r="G10" s="91">
        <f t="shared" si="1"/>
        <v>530</v>
      </c>
      <c r="H10" s="91">
        <f t="shared" si="2"/>
        <v>530</v>
      </c>
      <c r="I10" s="91">
        <v>390</v>
      </c>
      <c r="J10" s="144">
        <f t="shared" si="0"/>
        <v>135.89743589743591</v>
      </c>
    </row>
    <row r="11" spans="1:12" ht="32.25" customHeight="1" x14ac:dyDescent="0.2">
      <c r="A11" s="33">
        <v>9</v>
      </c>
      <c r="B11" s="68" t="s">
        <v>124</v>
      </c>
      <c r="C11" s="57" t="s">
        <v>2</v>
      </c>
      <c r="D11" s="198">
        <v>0</v>
      </c>
      <c r="E11" s="198">
        <v>0</v>
      </c>
      <c r="F11" s="198">
        <v>0</v>
      </c>
      <c r="G11" s="91" t="e">
        <f t="shared" si="1"/>
        <v>#DIV/0!</v>
      </c>
      <c r="H11" s="91" t="str">
        <f t="shared" si="2"/>
        <v/>
      </c>
      <c r="I11" s="91" t="s">
        <v>203</v>
      </c>
      <c r="J11" s="144" t="e">
        <f t="shared" si="0"/>
        <v>#VALUE!</v>
      </c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98">
        <v>21.2</v>
      </c>
      <c r="E12" s="198">
        <v>0</v>
      </c>
      <c r="F12" s="198">
        <v>0</v>
      </c>
      <c r="G12" s="91">
        <f t="shared" si="1"/>
        <v>21.2</v>
      </c>
      <c r="H12" s="91">
        <f t="shared" si="2"/>
        <v>21.2</v>
      </c>
      <c r="I12" s="91">
        <v>21.6</v>
      </c>
      <c r="J12" s="144">
        <f t="shared" si="0"/>
        <v>98.148148148148138</v>
      </c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98">
        <v>0</v>
      </c>
      <c r="E13" s="198">
        <v>0</v>
      </c>
      <c r="F13" s="198">
        <v>315</v>
      </c>
      <c r="G13" s="91">
        <f t="shared" si="1"/>
        <v>315</v>
      </c>
      <c r="H13" s="91">
        <f t="shared" si="2"/>
        <v>315</v>
      </c>
      <c r="I13" s="91">
        <v>357.5</v>
      </c>
      <c r="J13" s="144">
        <f t="shared" si="0"/>
        <v>88.111888111888121</v>
      </c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98">
        <v>240</v>
      </c>
      <c r="E14" s="198">
        <v>400</v>
      </c>
      <c r="F14" s="198"/>
      <c r="G14" s="91">
        <f t="shared" si="1"/>
        <v>320</v>
      </c>
      <c r="H14" s="91">
        <f t="shared" si="2"/>
        <v>320</v>
      </c>
      <c r="I14" s="91">
        <v>364.66666666666669</v>
      </c>
      <c r="J14" s="144">
        <f t="shared" si="0"/>
        <v>87.751371115173669</v>
      </c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98">
        <v>436.66</v>
      </c>
      <c r="E15" s="198">
        <v>513.33000000000004</v>
      </c>
      <c r="F15" s="198"/>
      <c r="G15" s="91">
        <f t="shared" si="1"/>
        <v>474.995</v>
      </c>
      <c r="H15" s="91">
        <f t="shared" si="2"/>
        <v>474.995</v>
      </c>
      <c r="I15" s="91">
        <v>436.66</v>
      </c>
      <c r="J15" s="144">
        <f t="shared" si="0"/>
        <v>108.77914166628497</v>
      </c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98">
        <v>0</v>
      </c>
      <c r="E16" s="198">
        <v>0</v>
      </c>
      <c r="F16" s="198">
        <v>0</v>
      </c>
      <c r="G16" s="91" t="e">
        <f t="shared" si="1"/>
        <v>#DIV/0!</v>
      </c>
      <c r="H16" s="91" t="str">
        <f t="shared" si="2"/>
        <v/>
      </c>
      <c r="I16" s="91" t="s">
        <v>203</v>
      </c>
      <c r="J16" s="144" t="e">
        <f t="shared" si="0"/>
        <v>#VALUE!</v>
      </c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98"/>
      <c r="E17" s="198"/>
      <c r="F17" s="198"/>
      <c r="G17" s="91" t="e">
        <f t="shared" si="1"/>
        <v>#DIV/0!</v>
      </c>
      <c r="H17" s="91" t="str">
        <f t="shared" si="2"/>
        <v/>
      </c>
      <c r="I17" s="91" t="s">
        <v>203</v>
      </c>
      <c r="J17" s="144" t="e">
        <f t="shared" si="0"/>
        <v>#VALUE!</v>
      </c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98">
        <v>330</v>
      </c>
      <c r="E18" s="198">
        <v>0</v>
      </c>
      <c r="F18" s="198">
        <v>224</v>
      </c>
      <c r="G18" s="91">
        <f t="shared" si="1"/>
        <v>277</v>
      </c>
      <c r="H18" s="91">
        <f t="shared" si="2"/>
        <v>277</v>
      </c>
      <c r="I18" s="91" t="s">
        <v>203</v>
      </c>
      <c r="J18" s="144" t="e">
        <f t="shared" si="0"/>
        <v>#VALUE!</v>
      </c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98">
        <v>270</v>
      </c>
      <c r="E19" s="81">
        <v>231.18</v>
      </c>
      <c r="F19" s="81">
        <v>216.47</v>
      </c>
      <c r="G19" s="91">
        <f t="shared" si="1"/>
        <v>239.21666666666667</v>
      </c>
      <c r="H19" s="91">
        <f t="shared" si="2"/>
        <v>239.21666666666667</v>
      </c>
      <c r="I19" s="91">
        <v>224.30500000000001</v>
      </c>
      <c r="J19" s="144">
        <f t="shared" si="0"/>
        <v>106.64794216208584</v>
      </c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98">
        <v>0</v>
      </c>
      <c r="E20" s="198">
        <v>0</v>
      </c>
      <c r="F20" s="198">
        <v>0</v>
      </c>
      <c r="G20" s="91" t="e">
        <f t="shared" si="1"/>
        <v>#DIV/0!</v>
      </c>
      <c r="H20" s="91" t="str">
        <f t="shared" si="2"/>
        <v/>
      </c>
      <c r="I20" s="91" t="s">
        <v>203</v>
      </c>
      <c r="J20" s="144" t="e">
        <f t="shared" si="0"/>
        <v>#VALUE!</v>
      </c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98">
        <v>0</v>
      </c>
      <c r="E21" s="198">
        <v>386</v>
      </c>
      <c r="F21" s="198">
        <v>0</v>
      </c>
      <c r="G21" s="91">
        <f t="shared" si="1"/>
        <v>386</v>
      </c>
      <c r="H21" s="91">
        <f t="shared" si="2"/>
        <v>386</v>
      </c>
      <c r="I21" s="91" t="s">
        <v>203</v>
      </c>
      <c r="J21" s="144" t="e">
        <f t="shared" si="0"/>
        <v>#VALUE!</v>
      </c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98">
        <v>240</v>
      </c>
      <c r="E22" s="198"/>
      <c r="F22" s="198">
        <v>400</v>
      </c>
      <c r="G22" s="91">
        <f t="shared" si="1"/>
        <v>320</v>
      </c>
      <c r="H22" s="91">
        <f t="shared" si="2"/>
        <v>320</v>
      </c>
      <c r="I22" s="91">
        <v>320</v>
      </c>
      <c r="J22" s="144">
        <f t="shared" si="0"/>
        <v>100</v>
      </c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98">
        <v>210</v>
      </c>
      <c r="E23" s="198">
        <v>206.25</v>
      </c>
      <c r="F23" s="198">
        <v>137.25</v>
      </c>
      <c r="G23" s="91">
        <f t="shared" si="1"/>
        <v>184.5</v>
      </c>
      <c r="H23" s="91">
        <f t="shared" si="2"/>
        <v>184.5</v>
      </c>
      <c r="I23" s="91">
        <v>171.20499999999998</v>
      </c>
      <c r="J23" s="144">
        <f t="shared" si="0"/>
        <v>107.76554423060077</v>
      </c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98">
        <v>0</v>
      </c>
      <c r="E24" s="198">
        <v>0</v>
      </c>
      <c r="F24" s="198"/>
      <c r="G24" s="91" t="e">
        <f t="shared" si="1"/>
        <v>#DIV/0!</v>
      </c>
      <c r="H24" s="91" t="str">
        <f t="shared" si="2"/>
        <v/>
      </c>
      <c r="I24" s="91">
        <v>285</v>
      </c>
      <c r="J24" s="144" t="e">
        <f t="shared" si="0"/>
        <v>#VALUE!</v>
      </c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98">
        <v>276</v>
      </c>
      <c r="E25" s="198">
        <v>260</v>
      </c>
      <c r="F25" s="198">
        <v>0</v>
      </c>
      <c r="G25" s="91">
        <f t="shared" si="1"/>
        <v>268</v>
      </c>
      <c r="H25" s="91">
        <f t="shared" si="2"/>
        <v>268</v>
      </c>
      <c r="I25" s="91">
        <v>270</v>
      </c>
      <c r="J25" s="144">
        <f t="shared" si="0"/>
        <v>99.259259259259252</v>
      </c>
    </row>
    <row r="26" spans="1:12" s="4" customFormat="1" ht="24.95" customHeight="1" x14ac:dyDescent="0.2">
      <c r="A26" s="33">
        <v>24</v>
      </c>
      <c r="B26" s="68" t="s">
        <v>58</v>
      </c>
      <c r="C26" s="57" t="s">
        <v>2</v>
      </c>
      <c r="D26" s="198">
        <v>410</v>
      </c>
      <c r="E26" s="198">
        <v>410</v>
      </c>
      <c r="F26" s="198">
        <v>0</v>
      </c>
      <c r="G26" s="91">
        <f t="shared" si="1"/>
        <v>410</v>
      </c>
      <c r="H26" s="91">
        <f t="shared" si="2"/>
        <v>410</v>
      </c>
      <c r="I26" s="91">
        <v>390</v>
      </c>
      <c r="J26" s="144">
        <f t="shared" si="0"/>
        <v>105.12820512820514</v>
      </c>
      <c r="K26" s="8"/>
      <c r="L26" s="8"/>
    </row>
    <row r="27" spans="1:12" s="4" customFormat="1" ht="24.95" customHeight="1" x14ac:dyDescent="0.2">
      <c r="A27" s="33">
        <v>25</v>
      </c>
      <c r="B27" s="84" t="s">
        <v>152</v>
      </c>
      <c r="C27" s="83" t="s">
        <v>2</v>
      </c>
      <c r="D27" s="198"/>
      <c r="E27" s="198">
        <v>250</v>
      </c>
      <c r="F27" s="198"/>
      <c r="G27" s="91">
        <f t="shared" si="1"/>
        <v>250</v>
      </c>
      <c r="H27" s="91">
        <f t="shared" si="2"/>
        <v>250</v>
      </c>
      <c r="I27" s="91">
        <v>266.5</v>
      </c>
      <c r="J27" s="144">
        <f t="shared" si="0"/>
        <v>93.808630393996253</v>
      </c>
      <c r="K27" s="8"/>
      <c r="L27" s="8"/>
    </row>
    <row r="28" spans="1:12" s="4" customFormat="1" ht="24.95" customHeight="1" x14ac:dyDescent="0.2">
      <c r="A28" s="33">
        <v>26</v>
      </c>
      <c r="B28" s="68" t="s">
        <v>50</v>
      </c>
      <c r="C28" s="57" t="s">
        <v>2</v>
      </c>
      <c r="D28" s="198">
        <v>40.5</v>
      </c>
      <c r="E28" s="198">
        <v>42</v>
      </c>
      <c r="F28" s="198">
        <v>48</v>
      </c>
      <c r="G28" s="91">
        <f t="shared" si="1"/>
        <v>43.5</v>
      </c>
      <c r="H28" s="91">
        <f t="shared" si="2"/>
        <v>43.5</v>
      </c>
      <c r="I28" s="91">
        <v>44.166666666666664</v>
      </c>
      <c r="J28" s="144">
        <f t="shared" si="0"/>
        <v>98.490566037735846</v>
      </c>
      <c r="K28" s="8"/>
      <c r="L28" s="8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98">
        <v>42</v>
      </c>
      <c r="E29" s="198">
        <v>43</v>
      </c>
      <c r="F29" s="198">
        <v>40.5</v>
      </c>
      <c r="G29" s="91">
        <f t="shared" si="1"/>
        <v>41.833333333333336</v>
      </c>
      <c r="H29" s="91">
        <f t="shared" si="2"/>
        <v>41.833333333333336</v>
      </c>
      <c r="I29" s="91">
        <v>25.5</v>
      </c>
      <c r="J29" s="144">
        <f t="shared" si="0"/>
        <v>164.05228758169937</v>
      </c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98">
        <v>117.22</v>
      </c>
      <c r="E30" s="198">
        <v>112</v>
      </c>
      <c r="F30" s="198"/>
      <c r="G30" s="91">
        <f t="shared" si="1"/>
        <v>114.61</v>
      </c>
      <c r="H30" s="91">
        <f t="shared" ref="H30:H59" si="3">IFERROR(G30,"")</f>
        <v>114.61</v>
      </c>
      <c r="I30" s="91">
        <v>117.22</v>
      </c>
      <c r="J30" s="144">
        <f t="shared" ref="J30:J59" si="4">H30/I30*100</f>
        <v>97.773417505545126</v>
      </c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98">
        <v>230</v>
      </c>
      <c r="E31" s="198">
        <v>0</v>
      </c>
      <c r="F31" s="198">
        <v>0</v>
      </c>
      <c r="G31" s="91">
        <f t="shared" ref="G31:G59" si="5">AVERAGEIF(D31:F31,"&gt;0")</f>
        <v>230</v>
      </c>
      <c r="H31" s="91">
        <f t="shared" si="3"/>
        <v>230</v>
      </c>
      <c r="I31" s="91">
        <v>230</v>
      </c>
      <c r="J31" s="144">
        <f t="shared" si="4"/>
        <v>100</v>
      </c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98">
        <v>0</v>
      </c>
      <c r="E32" s="198">
        <v>0</v>
      </c>
      <c r="F32" s="198">
        <v>0</v>
      </c>
      <c r="G32" s="91" t="e">
        <f t="shared" si="5"/>
        <v>#DIV/0!</v>
      </c>
      <c r="H32" s="91" t="str">
        <f t="shared" si="3"/>
        <v/>
      </c>
      <c r="I32" s="91" t="s">
        <v>203</v>
      </c>
      <c r="J32" s="144" t="e">
        <f t="shared" si="4"/>
        <v>#VALUE!</v>
      </c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198">
        <v>605</v>
      </c>
      <c r="E33" s="198">
        <v>0</v>
      </c>
      <c r="F33" s="198">
        <v>0</v>
      </c>
      <c r="G33" s="91">
        <f t="shared" si="5"/>
        <v>605</v>
      </c>
      <c r="H33" s="91">
        <f t="shared" si="3"/>
        <v>605</v>
      </c>
      <c r="I33" s="91" t="s">
        <v>203</v>
      </c>
      <c r="J33" s="144" t="e">
        <f t="shared" si="4"/>
        <v>#VALUE!</v>
      </c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81">
        <v>470.83</v>
      </c>
      <c r="E34" s="198">
        <v>429.87</v>
      </c>
      <c r="F34" s="198">
        <v>364</v>
      </c>
      <c r="G34" s="91">
        <f t="shared" si="5"/>
        <v>421.56666666666666</v>
      </c>
      <c r="H34" s="91">
        <f t="shared" si="3"/>
        <v>421.56666666666666</v>
      </c>
      <c r="I34" s="91">
        <v>434.935</v>
      </c>
      <c r="J34" s="144">
        <f t="shared" si="4"/>
        <v>96.926360643927637</v>
      </c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198">
        <v>523</v>
      </c>
      <c r="E35" s="198">
        <v>420</v>
      </c>
      <c r="F35" s="198">
        <v>450</v>
      </c>
      <c r="G35" s="91">
        <f t="shared" si="5"/>
        <v>464.33333333333331</v>
      </c>
      <c r="H35" s="91">
        <f t="shared" si="3"/>
        <v>464.33333333333331</v>
      </c>
      <c r="I35" s="91">
        <v>480</v>
      </c>
      <c r="J35" s="144">
        <f t="shared" si="4"/>
        <v>96.736111111111114</v>
      </c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198">
        <v>315</v>
      </c>
      <c r="E36" s="198">
        <v>465</v>
      </c>
      <c r="F36" s="198">
        <v>450</v>
      </c>
      <c r="G36" s="91">
        <f t="shared" si="5"/>
        <v>410</v>
      </c>
      <c r="H36" s="91">
        <f t="shared" si="3"/>
        <v>410</v>
      </c>
      <c r="I36" s="91">
        <v>432.5</v>
      </c>
      <c r="J36" s="144">
        <f t="shared" si="4"/>
        <v>94.797687861271669</v>
      </c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198">
        <v>52.2</v>
      </c>
      <c r="E37" s="198">
        <v>0</v>
      </c>
      <c r="F37" s="198"/>
      <c r="G37" s="91">
        <f t="shared" si="5"/>
        <v>52.2</v>
      </c>
      <c r="H37" s="91">
        <f t="shared" si="3"/>
        <v>52.2</v>
      </c>
      <c r="I37" s="91">
        <v>52.2</v>
      </c>
      <c r="J37" s="144">
        <f t="shared" si="4"/>
        <v>100</v>
      </c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198">
        <v>61.48</v>
      </c>
      <c r="E38" s="198">
        <v>62</v>
      </c>
      <c r="F38" s="198"/>
      <c r="G38" s="91">
        <f t="shared" si="5"/>
        <v>61.739999999999995</v>
      </c>
      <c r="H38" s="91">
        <f t="shared" si="3"/>
        <v>61.739999999999995</v>
      </c>
      <c r="I38" s="91">
        <v>61.48</v>
      </c>
      <c r="J38" s="144">
        <f t="shared" si="4"/>
        <v>100.42290175666884</v>
      </c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198">
        <v>58</v>
      </c>
      <c r="E39" s="198">
        <v>92</v>
      </c>
      <c r="F39" s="198"/>
      <c r="G39" s="91">
        <f t="shared" si="5"/>
        <v>75</v>
      </c>
      <c r="H39" s="91">
        <f t="shared" si="3"/>
        <v>75</v>
      </c>
      <c r="I39" s="91">
        <v>71.666666666666671</v>
      </c>
      <c r="J39" s="144">
        <f t="shared" si="4"/>
        <v>104.65116279069765</v>
      </c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198">
        <v>0</v>
      </c>
      <c r="E40" s="198">
        <v>0</v>
      </c>
      <c r="F40" s="198">
        <v>0</v>
      </c>
      <c r="G40" s="91" t="e">
        <f t="shared" si="5"/>
        <v>#DIV/0!</v>
      </c>
      <c r="H40" s="91" t="str">
        <f t="shared" si="3"/>
        <v/>
      </c>
      <c r="I40" s="91" t="s">
        <v>203</v>
      </c>
      <c r="J40" s="144" t="e">
        <f t="shared" si="4"/>
        <v>#VALUE!</v>
      </c>
      <c r="K40" s="1"/>
      <c r="L40" s="1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198">
        <v>50.46</v>
      </c>
      <c r="E41" s="198">
        <v>68</v>
      </c>
      <c r="F41" s="198">
        <v>46</v>
      </c>
      <c r="G41" s="91">
        <f t="shared" si="5"/>
        <v>54.82</v>
      </c>
      <c r="H41" s="91">
        <f t="shared" si="3"/>
        <v>54.82</v>
      </c>
      <c r="I41" s="91">
        <v>52.230000000000004</v>
      </c>
      <c r="J41" s="144">
        <f t="shared" si="4"/>
        <v>104.95883591805475</v>
      </c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198">
        <v>43.44</v>
      </c>
      <c r="E42" s="198">
        <v>43.44</v>
      </c>
      <c r="F42" s="198"/>
      <c r="G42" s="91">
        <f t="shared" si="5"/>
        <v>43.44</v>
      </c>
      <c r="H42" s="91">
        <f t="shared" si="3"/>
        <v>43.44</v>
      </c>
      <c r="I42" s="91">
        <v>43.44</v>
      </c>
      <c r="J42" s="144">
        <f t="shared" si="4"/>
        <v>100</v>
      </c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198">
        <v>36.54</v>
      </c>
      <c r="E43" s="198">
        <v>40.200000000000003</v>
      </c>
      <c r="F43" s="198">
        <v>0</v>
      </c>
      <c r="G43" s="91">
        <f t="shared" si="5"/>
        <v>38.370000000000005</v>
      </c>
      <c r="H43" s="91">
        <f t="shared" si="3"/>
        <v>38.370000000000005</v>
      </c>
      <c r="I43" s="91">
        <v>38.370000000000005</v>
      </c>
      <c r="J43" s="144">
        <f t="shared" si="4"/>
        <v>100</v>
      </c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198">
        <v>48.31</v>
      </c>
      <c r="E44" s="198">
        <v>0</v>
      </c>
      <c r="F44" s="198">
        <v>51.5</v>
      </c>
      <c r="G44" s="91">
        <f t="shared" si="5"/>
        <v>49.905000000000001</v>
      </c>
      <c r="H44" s="91">
        <f t="shared" si="3"/>
        <v>49.905000000000001</v>
      </c>
      <c r="I44" s="91">
        <v>49.905000000000001</v>
      </c>
      <c r="J44" s="144">
        <f t="shared" si="4"/>
        <v>100</v>
      </c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198">
        <v>130.21</v>
      </c>
      <c r="E45" s="198">
        <v>144.66</v>
      </c>
      <c r="F45" s="198">
        <v>106</v>
      </c>
      <c r="G45" s="91">
        <f t="shared" si="5"/>
        <v>126.95666666666666</v>
      </c>
      <c r="H45" s="91">
        <f t="shared" si="3"/>
        <v>126.95666666666666</v>
      </c>
      <c r="I45" s="91">
        <v>126.95666666666666</v>
      </c>
      <c r="J45" s="144">
        <f t="shared" si="4"/>
        <v>100</v>
      </c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198">
        <v>0</v>
      </c>
      <c r="E46" s="198">
        <v>0</v>
      </c>
      <c r="F46" s="198">
        <v>252</v>
      </c>
      <c r="G46" s="91">
        <f t="shared" si="5"/>
        <v>252</v>
      </c>
      <c r="H46" s="91">
        <f t="shared" si="3"/>
        <v>252</v>
      </c>
      <c r="I46" s="91">
        <v>262.94</v>
      </c>
      <c r="J46" s="144">
        <f t="shared" si="4"/>
        <v>95.839354985928352</v>
      </c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198">
        <v>36.54</v>
      </c>
      <c r="E47" s="198">
        <v>40.200000000000003</v>
      </c>
      <c r="F47" s="198">
        <v>33</v>
      </c>
      <c r="G47" s="91">
        <f t="shared" si="5"/>
        <v>36.580000000000005</v>
      </c>
      <c r="H47" s="91">
        <f t="shared" si="3"/>
        <v>36.580000000000005</v>
      </c>
      <c r="I47" s="91">
        <v>38.370000000000005</v>
      </c>
      <c r="J47" s="144">
        <f t="shared" si="4"/>
        <v>95.33489705499089</v>
      </c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198"/>
      <c r="E48" s="198">
        <v>232.5</v>
      </c>
      <c r="F48" s="198">
        <v>254.11</v>
      </c>
      <c r="G48" s="91">
        <f t="shared" si="5"/>
        <v>243.30500000000001</v>
      </c>
      <c r="H48" s="91">
        <f t="shared" si="3"/>
        <v>243.30500000000001</v>
      </c>
      <c r="I48" s="91">
        <v>230.58499999999998</v>
      </c>
      <c r="J48" s="144">
        <f t="shared" si="4"/>
        <v>105.51640392913677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98"/>
      <c r="E49" s="198">
        <v>0</v>
      </c>
      <c r="F49" s="198">
        <v>420</v>
      </c>
      <c r="G49" s="91">
        <f t="shared" si="5"/>
        <v>420</v>
      </c>
      <c r="H49" s="91">
        <f t="shared" si="3"/>
        <v>420</v>
      </c>
      <c r="I49" s="91">
        <v>410</v>
      </c>
      <c r="J49" s="144">
        <f t="shared" si="4"/>
        <v>102.4390243902439</v>
      </c>
    </row>
    <row r="50" spans="1:10" ht="38.25" customHeight="1" x14ac:dyDescent="0.2">
      <c r="A50" s="33">
        <v>48</v>
      </c>
      <c r="B50" s="84" t="s">
        <v>153</v>
      </c>
      <c r="C50" s="83" t="s">
        <v>2</v>
      </c>
      <c r="D50" s="198">
        <v>319</v>
      </c>
      <c r="E50" s="198">
        <v>317</v>
      </c>
      <c r="F50" s="198">
        <v>0</v>
      </c>
      <c r="G50" s="91">
        <f t="shared" si="5"/>
        <v>318</v>
      </c>
      <c r="H50" s="91">
        <f t="shared" si="3"/>
        <v>318</v>
      </c>
      <c r="I50" s="91">
        <v>358.75</v>
      </c>
      <c r="J50" s="144">
        <f t="shared" si="4"/>
        <v>88.641114982578401</v>
      </c>
    </row>
    <row r="51" spans="1:10" ht="30" customHeight="1" x14ac:dyDescent="0.2">
      <c r="A51" s="33">
        <v>49</v>
      </c>
      <c r="B51" s="68" t="s">
        <v>59</v>
      </c>
      <c r="C51" s="57" t="s">
        <v>2</v>
      </c>
      <c r="D51" s="198">
        <v>2500</v>
      </c>
      <c r="E51" s="198">
        <v>2200</v>
      </c>
      <c r="F51" s="198">
        <v>2500</v>
      </c>
      <c r="G51" s="91">
        <f t="shared" si="5"/>
        <v>2400</v>
      </c>
      <c r="H51" s="91">
        <f t="shared" si="3"/>
        <v>2400</v>
      </c>
      <c r="I51" s="91">
        <v>2300</v>
      </c>
      <c r="J51" s="144">
        <f t="shared" si="4"/>
        <v>104.34782608695652</v>
      </c>
    </row>
    <row r="52" spans="1:10" ht="30" customHeight="1" x14ac:dyDescent="0.2">
      <c r="A52" s="33">
        <v>50</v>
      </c>
      <c r="B52" s="68" t="s">
        <v>102</v>
      </c>
      <c r="C52" s="57" t="s">
        <v>2</v>
      </c>
      <c r="D52" s="198">
        <v>240</v>
      </c>
      <c r="E52" s="198">
        <v>233</v>
      </c>
      <c r="F52" s="198">
        <v>210</v>
      </c>
      <c r="G52" s="91">
        <f t="shared" si="5"/>
        <v>227.66666666666666</v>
      </c>
      <c r="H52" s="91">
        <f t="shared" si="3"/>
        <v>227.66666666666666</v>
      </c>
      <c r="I52" s="91">
        <v>221</v>
      </c>
      <c r="J52" s="144">
        <f t="shared" si="4"/>
        <v>103.01659125188536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98">
        <v>40</v>
      </c>
      <c r="E53" s="198">
        <v>39</v>
      </c>
      <c r="F53" s="198">
        <v>42</v>
      </c>
      <c r="G53" s="91">
        <f t="shared" si="5"/>
        <v>40.333333333333336</v>
      </c>
      <c r="H53" s="91">
        <f t="shared" si="3"/>
        <v>40.333333333333336</v>
      </c>
      <c r="I53" s="91">
        <v>34.333333333333336</v>
      </c>
      <c r="J53" s="144">
        <f t="shared" si="4"/>
        <v>117.47572815533979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98">
        <v>69.42</v>
      </c>
      <c r="E54" s="198">
        <v>0</v>
      </c>
      <c r="F54" s="198">
        <v>59</v>
      </c>
      <c r="G54" s="91">
        <f t="shared" si="5"/>
        <v>64.210000000000008</v>
      </c>
      <c r="H54" s="91">
        <f t="shared" si="3"/>
        <v>64.210000000000008</v>
      </c>
      <c r="I54" s="91">
        <v>64.355000000000004</v>
      </c>
      <c r="J54" s="144">
        <f t="shared" si="4"/>
        <v>99.774687281485512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98"/>
      <c r="E55" s="198">
        <v>275</v>
      </c>
      <c r="F55" s="198"/>
      <c r="G55" s="91">
        <f t="shared" si="5"/>
        <v>275</v>
      </c>
      <c r="H55" s="91">
        <f t="shared" si="3"/>
        <v>275</v>
      </c>
      <c r="I55" s="91">
        <v>258</v>
      </c>
      <c r="J55" s="144">
        <f t="shared" si="4"/>
        <v>106.5891472868217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98">
        <v>0</v>
      </c>
      <c r="E56" s="198">
        <v>0</v>
      </c>
      <c r="F56" s="198">
        <v>0</v>
      </c>
      <c r="G56" s="91" t="e">
        <f t="shared" si="5"/>
        <v>#DIV/0!</v>
      </c>
      <c r="H56" s="91" t="str">
        <f t="shared" si="3"/>
        <v/>
      </c>
      <c r="I56" s="91" t="s">
        <v>203</v>
      </c>
      <c r="J56" s="144" t="e">
        <f t="shared" si="4"/>
        <v>#VALUE!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98">
        <v>147.81</v>
      </c>
      <c r="E57" s="198">
        <v>155</v>
      </c>
      <c r="F57" s="198">
        <v>145.97</v>
      </c>
      <c r="G57" s="91">
        <f t="shared" si="5"/>
        <v>149.59333333333333</v>
      </c>
      <c r="H57" s="91">
        <f t="shared" si="3"/>
        <v>149.59333333333333</v>
      </c>
      <c r="I57" s="91">
        <v>153.76333333333332</v>
      </c>
      <c r="J57" s="144">
        <f t="shared" si="4"/>
        <v>97.288040061566477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198">
        <v>1000</v>
      </c>
      <c r="E58" s="198">
        <v>0</v>
      </c>
      <c r="F58" s="198">
        <v>0</v>
      </c>
      <c r="G58" s="91">
        <f t="shared" si="5"/>
        <v>1000</v>
      </c>
      <c r="H58" s="91">
        <f t="shared" si="3"/>
        <v>1000</v>
      </c>
      <c r="I58" s="91">
        <v>1000.5</v>
      </c>
      <c r="J58" s="144">
        <f t="shared" si="4"/>
        <v>99.950024987506254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198">
        <v>1000</v>
      </c>
      <c r="E59" s="198">
        <v>0</v>
      </c>
      <c r="F59" s="198">
        <v>0</v>
      </c>
      <c r="G59" s="91">
        <f t="shared" si="5"/>
        <v>1000</v>
      </c>
      <c r="H59" s="91">
        <f t="shared" si="3"/>
        <v>1000</v>
      </c>
      <c r="I59" s="91" t="s">
        <v>203</v>
      </c>
      <c r="J59" s="144" t="e">
        <f t="shared" si="4"/>
        <v>#VALUE!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98">
        <v>195.75</v>
      </c>
      <c r="E60" s="198">
        <v>0</v>
      </c>
      <c r="F60" s="198">
        <v>166</v>
      </c>
      <c r="G60" s="91">
        <f t="shared" ref="G60:G87" si="6">AVERAGEIF(D60:F60,"&gt;0")</f>
        <v>180.875</v>
      </c>
      <c r="H60" s="91">
        <f t="shared" ref="H60:H86" si="7">IFERROR(G60,"")</f>
        <v>180.875</v>
      </c>
      <c r="I60" s="91">
        <v>186.82499999999999</v>
      </c>
      <c r="J60" s="144">
        <f t="shared" ref="J60:J86" si="8">H60/I60*100</f>
        <v>96.815201391676709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98">
        <v>103</v>
      </c>
      <c r="E61" s="198"/>
      <c r="F61" s="198">
        <v>93</v>
      </c>
      <c r="G61" s="91">
        <f t="shared" si="6"/>
        <v>98</v>
      </c>
      <c r="H61" s="91">
        <f t="shared" si="7"/>
        <v>98</v>
      </c>
      <c r="I61" s="91">
        <v>95</v>
      </c>
      <c r="J61" s="144">
        <f t="shared" si="8"/>
        <v>103.15789473684211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98">
        <v>280</v>
      </c>
      <c r="E62" s="198">
        <v>249.11</v>
      </c>
      <c r="F62" s="198">
        <v>261.11</v>
      </c>
      <c r="G62" s="91">
        <f t="shared" si="6"/>
        <v>263.40666666666669</v>
      </c>
      <c r="H62" s="91">
        <f t="shared" si="7"/>
        <v>263.40666666666669</v>
      </c>
      <c r="I62" s="91">
        <v>267.03666666666669</v>
      </c>
      <c r="J62" s="144">
        <f t="shared" si="8"/>
        <v>98.640636117387132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98"/>
      <c r="E63" s="198">
        <v>310</v>
      </c>
      <c r="F63" s="198">
        <v>343.33</v>
      </c>
      <c r="G63" s="91">
        <f t="shared" si="6"/>
        <v>326.66499999999996</v>
      </c>
      <c r="H63" s="91">
        <f t="shared" si="7"/>
        <v>326.66499999999996</v>
      </c>
      <c r="I63" s="91" t="s">
        <v>203</v>
      </c>
      <c r="J63" s="144" t="e">
        <f t="shared" si="8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98"/>
      <c r="E64" s="198">
        <v>0</v>
      </c>
      <c r="F64" s="198">
        <v>0</v>
      </c>
      <c r="G64" s="91" t="e">
        <f t="shared" si="6"/>
        <v>#DIV/0!</v>
      </c>
      <c r="H64" s="91" t="str">
        <f t="shared" si="7"/>
        <v/>
      </c>
      <c r="I64" s="91" t="s">
        <v>203</v>
      </c>
      <c r="J64" s="144" t="e">
        <f t="shared" si="8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98">
        <v>60</v>
      </c>
      <c r="E65" s="198">
        <v>50</v>
      </c>
      <c r="F65" s="198">
        <v>63</v>
      </c>
      <c r="G65" s="91">
        <f t="shared" si="6"/>
        <v>57.666666666666664</v>
      </c>
      <c r="H65" s="91">
        <f t="shared" si="7"/>
        <v>57.666666666666664</v>
      </c>
      <c r="I65" s="91">
        <v>49</v>
      </c>
      <c r="J65" s="144">
        <f t="shared" si="8"/>
        <v>117.68707482993197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98">
        <v>380</v>
      </c>
      <c r="E66" s="198">
        <v>0</v>
      </c>
      <c r="F66" s="198">
        <v>0</v>
      </c>
      <c r="G66" s="91">
        <f t="shared" si="6"/>
        <v>380</v>
      </c>
      <c r="H66" s="91">
        <f t="shared" si="7"/>
        <v>380</v>
      </c>
      <c r="I66" s="91">
        <v>390</v>
      </c>
      <c r="J66" s="144">
        <f t="shared" si="8"/>
        <v>97.435897435897431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98"/>
      <c r="E67" s="198"/>
      <c r="F67" s="198">
        <v>55</v>
      </c>
      <c r="G67" s="91">
        <f t="shared" si="6"/>
        <v>55</v>
      </c>
      <c r="H67" s="91">
        <f t="shared" si="7"/>
        <v>55</v>
      </c>
      <c r="I67" s="91" t="s">
        <v>203</v>
      </c>
      <c r="J67" s="144" t="e">
        <f t="shared" si="8"/>
        <v>#VALUE!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98">
        <v>780</v>
      </c>
      <c r="E68" s="198">
        <v>0</v>
      </c>
      <c r="F68" s="198"/>
      <c r="G68" s="91">
        <f t="shared" si="6"/>
        <v>780</v>
      </c>
      <c r="H68" s="91">
        <f t="shared" si="7"/>
        <v>780</v>
      </c>
      <c r="I68" s="91">
        <v>780.33333333333337</v>
      </c>
      <c r="J68" s="144">
        <f t="shared" si="8"/>
        <v>99.957283212302428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198">
        <v>510</v>
      </c>
      <c r="E69" s="198">
        <v>0</v>
      </c>
      <c r="F69" s="198">
        <v>488</v>
      </c>
      <c r="G69" s="91">
        <f t="shared" si="6"/>
        <v>499</v>
      </c>
      <c r="H69" s="91">
        <f t="shared" si="7"/>
        <v>499</v>
      </c>
      <c r="I69" s="91">
        <v>547.5</v>
      </c>
      <c r="J69" s="144">
        <f t="shared" si="8"/>
        <v>91.141552511415526</v>
      </c>
    </row>
    <row r="70" spans="1:10" ht="48" customHeight="1" x14ac:dyDescent="0.2">
      <c r="A70" s="33">
        <v>68</v>
      </c>
      <c r="B70" s="84" t="s">
        <v>156</v>
      </c>
      <c r="C70" s="83" t="s">
        <v>2</v>
      </c>
      <c r="D70" s="198">
        <v>0</v>
      </c>
      <c r="E70" s="198">
        <v>0</v>
      </c>
      <c r="F70" s="198">
        <v>0</v>
      </c>
      <c r="G70" s="91" t="e">
        <f t="shared" si="6"/>
        <v>#DIV/0!</v>
      </c>
      <c r="H70" s="91" t="str">
        <f t="shared" si="7"/>
        <v/>
      </c>
      <c r="I70" s="91" t="s">
        <v>203</v>
      </c>
      <c r="J70" s="144" t="e">
        <f t="shared" si="8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98">
        <v>155</v>
      </c>
      <c r="E71" s="198">
        <v>0</v>
      </c>
      <c r="F71" s="198">
        <v>0</v>
      </c>
      <c r="G71" s="91">
        <f t="shared" si="6"/>
        <v>155</v>
      </c>
      <c r="H71" s="91">
        <f t="shared" si="7"/>
        <v>155</v>
      </c>
      <c r="I71" s="91">
        <v>155.76</v>
      </c>
      <c r="J71" s="144">
        <f t="shared" si="8"/>
        <v>99.512069851052914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98">
        <v>150</v>
      </c>
      <c r="E72" s="198">
        <v>0</v>
      </c>
      <c r="F72" s="198">
        <v>0</v>
      </c>
      <c r="G72" s="91">
        <f t="shared" si="6"/>
        <v>150</v>
      </c>
      <c r="H72" s="91">
        <f t="shared" si="7"/>
        <v>150</v>
      </c>
      <c r="I72" s="91" t="s">
        <v>203</v>
      </c>
      <c r="J72" s="144" t="e">
        <f t="shared" si="8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98">
        <v>0</v>
      </c>
      <c r="E73" s="198">
        <v>0</v>
      </c>
      <c r="F73" s="198">
        <v>0</v>
      </c>
      <c r="G73" s="91" t="e">
        <f t="shared" si="6"/>
        <v>#DIV/0!</v>
      </c>
      <c r="H73" s="91" t="str">
        <f t="shared" si="7"/>
        <v/>
      </c>
      <c r="I73" s="91" t="s">
        <v>203</v>
      </c>
      <c r="J73" s="144" t="e">
        <f t="shared" si="8"/>
        <v>#VALUE!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98">
        <v>0</v>
      </c>
      <c r="E74" s="198">
        <v>0</v>
      </c>
      <c r="F74" s="198">
        <v>0</v>
      </c>
      <c r="G74" s="91" t="e">
        <f t="shared" si="6"/>
        <v>#DIV/0!</v>
      </c>
      <c r="H74" s="91" t="str">
        <f t="shared" si="7"/>
        <v/>
      </c>
      <c r="I74" s="91" t="s">
        <v>203</v>
      </c>
      <c r="J74" s="144" t="e">
        <f t="shared" si="8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98">
        <v>0</v>
      </c>
      <c r="E75" s="198">
        <v>0</v>
      </c>
      <c r="F75" s="198">
        <v>0</v>
      </c>
      <c r="G75" s="91" t="e">
        <f t="shared" si="6"/>
        <v>#DIV/0!</v>
      </c>
      <c r="H75" s="91" t="str">
        <f t="shared" si="7"/>
        <v/>
      </c>
      <c r="I75" s="91">
        <v>205</v>
      </c>
      <c r="J75" s="144" t="e">
        <f t="shared" si="8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98">
        <v>150</v>
      </c>
      <c r="E76" s="198">
        <v>160</v>
      </c>
      <c r="F76" s="198">
        <v>199</v>
      </c>
      <c r="G76" s="91">
        <f t="shared" si="6"/>
        <v>169.66666666666666</v>
      </c>
      <c r="H76" s="91">
        <f t="shared" si="7"/>
        <v>169.66666666666666</v>
      </c>
      <c r="I76" s="91">
        <v>229.33333333333334</v>
      </c>
      <c r="J76" s="144">
        <f t="shared" si="8"/>
        <v>73.982558139534888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98">
        <v>172.22</v>
      </c>
      <c r="E77" s="198">
        <v>273.61</v>
      </c>
      <c r="F77" s="198">
        <v>198.61</v>
      </c>
      <c r="G77" s="91">
        <f t="shared" si="6"/>
        <v>214.81333333333336</v>
      </c>
      <c r="H77" s="91">
        <f t="shared" si="7"/>
        <v>214.81333333333336</v>
      </c>
      <c r="I77" s="91">
        <v>216.41500000000002</v>
      </c>
      <c r="J77" s="144">
        <f t="shared" si="8"/>
        <v>99.259909587289854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98">
        <v>375</v>
      </c>
      <c r="E78" s="198">
        <v>0</v>
      </c>
      <c r="F78" s="198">
        <v>311</v>
      </c>
      <c r="G78" s="91">
        <f t="shared" si="6"/>
        <v>343</v>
      </c>
      <c r="H78" s="91">
        <f t="shared" si="7"/>
        <v>343</v>
      </c>
      <c r="I78" s="91">
        <v>517.5</v>
      </c>
      <c r="J78" s="144">
        <f t="shared" si="8"/>
        <v>66.280193236714979</v>
      </c>
    </row>
    <row r="79" spans="1:10" ht="24.95" customHeight="1" x14ac:dyDescent="0.2">
      <c r="A79" s="33">
        <v>77</v>
      </c>
      <c r="B79" s="68" t="s">
        <v>14</v>
      </c>
      <c r="C79" s="57" t="s">
        <v>2</v>
      </c>
      <c r="D79" s="198">
        <v>0</v>
      </c>
      <c r="E79" s="198">
        <v>0</v>
      </c>
      <c r="F79" s="198">
        <v>0</v>
      </c>
      <c r="G79" s="91" t="e">
        <f t="shared" si="6"/>
        <v>#DIV/0!</v>
      </c>
      <c r="H79" s="91" t="str">
        <f t="shared" si="7"/>
        <v/>
      </c>
      <c r="I79" s="91" t="s">
        <v>203</v>
      </c>
      <c r="J79" s="144" t="e">
        <f t="shared" si="8"/>
        <v>#VALUE!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98">
        <v>285</v>
      </c>
      <c r="E80" s="198">
        <v>240</v>
      </c>
      <c r="F80" s="198">
        <v>0</v>
      </c>
      <c r="G80" s="91">
        <f t="shared" si="6"/>
        <v>262.5</v>
      </c>
      <c r="H80" s="91">
        <f t="shared" si="7"/>
        <v>262.5</v>
      </c>
      <c r="I80" s="91">
        <v>250</v>
      </c>
      <c r="J80" s="144">
        <f t="shared" si="8"/>
        <v>105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98">
        <v>280</v>
      </c>
      <c r="E81" s="198">
        <v>220</v>
      </c>
      <c r="F81" s="198">
        <v>265</v>
      </c>
      <c r="G81" s="91">
        <f t="shared" si="6"/>
        <v>255</v>
      </c>
      <c r="H81" s="91">
        <f t="shared" si="7"/>
        <v>255</v>
      </c>
      <c r="I81" s="91">
        <v>237.5</v>
      </c>
      <c r="J81" s="144">
        <f t="shared" si="8"/>
        <v>107.36842105263158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98">
        <v>300</v>
      </c>
      <c r="E82" s="198">
        <v>265</v>
      </c>
      <c r="F82" s="198">
        <v>0</v>
      </c>
      <c r="G82" s="91">
        <f t="shared" si="6"/>
        <v>282.5</v>
      </c>
      <c r="H82" s="91">
        <f t="shared" si="7"/>
        <v>282.5</v>
      </c>
      <c r="I82" s="91">
        <v>270</v>
      </c>
      <c r="J82" s="144">
        <f t="shared" si="8"/>
        <v>104.62962962962963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98">
        <v>190</v>
      </c>
      <c r="E83" s="198">
        <v>0</v>
      </c>
      <c r="F83" s="198">
        <v>211</v>
      </c>
      <c r="G83" s="91">
        <f t="shared" si="6"/>
        <v>200.5</v>
      </c>
      <c r="H83" s="91">
        <f t="shared" si="7"/>
        <v>200.5</v>
      </c>
      <c r="I83" s="91">
        <v>189.995</v>
      </c>
      <c r="J83" s="144">
        <f t="shared" si="8"/>
        <v>105.52909287086503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98">
        <v>300</v>
      </c>
      <c r="E84" s="198">
        <v>275</v>
      </c>
      <c r="F84" s="198">
        <v>250</v>
      </c>
      <c r="G84" s="91">
        <f t="shared" si="6"/>
        <v>275</v>
      </c>
      <c r="H84" s="91">
        <f t="shared" si="7"/>
        <v>275</v>
      </c>
      <c r="I84" s="91">
        <v>265</v>
      </c>
      <c r="J84" s="144">
        <f t="shared" si="8"/>
        <v>103.77358490566037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98">
        <v>1160</v>
      </c>
      <c r="E85" s="198">
        <v>0</v>
      </c>
      <c r="F85" s="198">
        <v>0</v>
      </c>
      <c r="G85" s="91">
        <f t="shared" si="6"/>
        <v>1160</v>
      </c>
      <c r="H85" s="91">
        <f t="shared" si="7"/>
        <v>1160</v>
      </c>
      <c r="I85" s="91">
        <v>1116.1099999999999</v>
      </c>
      <c r="J85" s="144">
        <f t="shared" si="8"/>
        <v>103.93240809597621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98">
        <v>0</v>
      </c>
      <c r="E86" s="198">
        <v>0</v>
      </c>
      <c r="F86" s="198">
        <v>0</v>
      </c>
      <c r="G86" s="91" t="e">
        <f t="shared" si="6"/>
        <v>#DIV/0!</v>
      </c>
      <c r="H86" s="91" t="str">
        <f t="shared" si="7"/>
        <v/>
      </c>
      <c r="I86" s="91" t="s">
        <v>203</v>
      </c>
      <c r="J86" s="144" t="e">
        <f t="shared" si="8"/>
        <v>#VALUE!</v>
      </c>
    </row>
    <row r="87" spans="1:10" ht="30.75" customHeight="1" x14ac:dyDescent="0.2">
      <c r="A87" s="33">
        <v>85</v>
      </c>
      <c r="B87" s="84" t="s">
        <v>161</v>
      </c>
      <c r="C87" s="85" t="s">
        <v>2</v>
      </c>
      <c r="D87" s="198">
        <v>0</v>
      </c>
      <c r="E87" s="198">
        <v>0</v>
      </c>
      <c r="F87" s="198">
        <v>0</v>
      </c>
      <c r="G87" s="91" t="e">
        <f t="shared" si="6"/>
        <v>#DIV/0!</v>
      </c>
      <c r="H87" s="91" t="str">
        <f t="shared" ref="H87:H115" si="9">IFERROR(G87,"")</f>
        <v/>
      </c>
      <c r="I87" s="91" t="s">
        <v>203</v>
      </c>
      <c r="J87" s="144" t="e">
        <f t="shared" ref="J87:J115" si="10">H87/I87*100</f>
        <v>#VALUE!</v>
      </c>
    </row>
    <row r="88" spans="1:10" ht="29.25" customHeight="1" x14ac:dyDescent="0.2">
      <c r="A88" s="33">
        <v>86</v>
      </c>
      <c r="B88" s="84" t="s">
        <v>162</v>
      </c>
      <c r="C88" s="85" t="s">
        <v>2</v>
      </c>
      <c r="D88" s="198"/>
      <c r="E88" s="198">
        <v>0</v>
      </c>
      <c r="F88" s="198">
        <v>0</v>
      </c>
      <c r="G88" s="91" t="e">
        <f t="shared" ref="G88:G116" si="11">AVERAGEIF(D88:F88,"&gt;0")</f>
        <v>#DIV/0!</v>
      </c>
      <c r="H88" s="91" t="str">
        <f t="shared" si="9"/>
        <v/>
      </c>
      <c r="I88" s="91">
        <v>592.94000000000005</v>
      </c>
      <c r="J88" s="144" t="e">
        <f t="shared" si="10"/>
        <v>#VALUE!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98">
        <v>210</v>
      </c>
      <c r="E89" s="198">
        <v>0</v>
      </c>
      <c r="F89" s="198">
        <v>0</v>
      </c>
      <c r="G89" s="91">
        <f t="shared" si="11"/>
        <v>210</v>
      </c>
      <c r="H89" s="91">
        <f t="shared" si="9"/>
        <v>210</v>
      </c>
      <c r="I89" s="91" t="s">
        <v>203</v>
      </c>
      <c r="J89" s="144" t="e">
        <f t="shared" si="10"/>
        <v>#VALUE!</v>
      </c>
    </row>
    <row r="90" spans="1:10" ht="32.25" customHeight="1" x14ac:dyDescent="0.2">
      <c r="A90" s="33">
        <v>88</v>
      </c>
      <c r="B90" s="68" t="s">
        <v>76</v>
      </c>
      <c r="C90" s="57" t="s">
        <v>2</v>
      </c>
      <c r="D90" s="198">
        <v>0</v>
      </c>
      <c r="E90" s="198">
        <v>0</v>
      </c>
      <c r="F90" s="198">
        <v>0</v>
      </c>
      <c r="G90" s="91" t="e">
        <f t="shared" si="11"/>
        <v>#DIV/0!</v>
      </c>
      <c r="H90" s="91" t="str">
        <f t="shared" si="9"/>
        <v/>
      </c>
      <c r="I90" s="91" t="s">
        <v>203</v>
      </c>
      <c r="J90" s="144" t="e">
        <f t="shared" si="10"/>
        <v>#VALUE!</v>
      </c>
    </row>
    <row r="91" spans="1:10" ht="33" customHeight="1" x14ac:dyDescent="0.2">
      <c r="A91" s="33">
        <v>89</v>
      </c>
      <c r="B91" s="68" t="s">
        <v>31</v>
      </c>
      <c r="C91" s="57" t="s">
        <v>2</v>
      </c>
      <c r="D91" s="198">
        <v>104.11</v>
      </c>
      <c r="E91" s="198">
        <v>108.75</v>
      </c>
      <c r="F91" s="198">
        <v>101.7</v>
      </c>
      <c r="G91" s="91">
        <f t="shared" si="11"/>
        <v>104.85333333333334</v>
      </c>
      <c r="H91" s="91">
        <f t="shared" si="9"/>
        <v>104.85333333333334</v>
      </c>
      <c r="I91" s="91">
        <v>98.055000000000007</v>
      </c>
      <c r="J91" s="144">
        <f t="shared" si="10"/>
        <v>106.93318375741505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98">
        <v>47.5</v>
      </c>
      <c r="E92" s="198">
        <v>0</v>
      </c>
      <c r="F92" s="198">
        <v>50</v>
      </c>
      <c r="G92" s="91">
        <f t="shared" si="11"/>
        <v>48.75</v>
      </c>
      <c r="H92" s="91">
        <f t="shared" si="9"/>
        <v>48.75</v>
      </c>
      <c r="I92" s="91">
        <v>45</v>
      </c>
      <c r="J92" s="144">
        <f t="shared" si="10"/>
        <v>108.33333333333333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98">
        <v>398</v>
      </c>
      <c r="E93" s="198">
        <v>0</v>
      </c>
      <c r="F93" s="198">
        <v>0</v>
      </c>
      <c r="G93" s="91">
        <f t="shared" si="11"/>
        <v>398</v>
      </c>
      <c r="H93" s="91">
        <f t="shared" si="9"/>
        <v>398</v>
      </c>
      <c r="I93" s="91">
        <v>412</v>
      </c>
      <c r="J93" s="144">
        <f t="shared" si="10"/>
        <v>96.601941747572823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98">
        <v>225</v>
      </c>
      <c r="E94" s="198">
        <v>0</v>
      </c>
      <c r="F94" s="198">
        <v>0</v>
      </c>
      <c r="G94" s="91">
        <f t="shared" si="11"/>
        <v>225</v>
      </c>
      <c r="H94" s="91">
        <f t="shared" si="9"/>
        <v>225</v>
      </c>
      <c r="I94" s="91" t="s">
        <v>203</v>
      </c>
      <c r="J94" s="144" t="e">
        <f t="shared" si="10"/>
        <v>#VALUE!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98"/>
      <c r="E95" s="198">
        <v>375</v>
      </c>
      <c r="F95" s="198">
        <v>295</v>
      </c>
      <c r="G95" s="91">
        <f t="shared" si="11"/>
        <v>335</v>
      </c>
      <c r="H95" s="91">
        <f t="shared" si="9"/>
        <v>335</v>
      </c>
      <c r="I95" s="91">
        <v>320</v>
      </c>
      <c r="J95" s="144">
        <f t="shared" si="10"/>
        <v>104.6875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98">
        <v>0</v>
      </c>
      <c r="E96" s="198">
        <v>0</v>
      </c>
      <c r="F96" s="198">
        <v>0</v>
      </c>
      <c r="G96" s="91" t="e">
        <f t="shared" si="11"/>
        <v>#DIV/0!</v>
      </c>
      <c r="H96" s="91" t="str">
        <f t="shared" si="9"/>
        <v/>
      </c>
      <c r="I96" s="91" t="s">
        <v>203</v>
      </c>
      <c r="J96" s="144" t="e">
        <f t="shared" si="10"/>
        <v>#VALUE!</v>
      </c>
    </row>
    <row r="97" spans="1:10" ht="21" customHeight="1" x14ac:dyDescent="0.2">
      <c r="A97" s="33">
        <v>95</v>
      </c>
      <c r="B97" s="84" t="s">
        <v>164</v>
      </c>
      <c r="C97" s="83" t="s">
        <v>61</v>
      </c>
      <c r="D97" s="198">
        <v>0</v>
      </c>
      <c r="E97" s="198">
        <v>0</v>
      </c>
      <c r="F97" s="198">
        <v>0</v>
      </c>
      <c r="G97" s="91" t="e">
        <f t="shared" si="11"/>
        <v>#DIV/0!</v>
      </c>
      <c r="H97" s="91" t="str">
        <f t="shared" si="9"/>
        <v/>
      </c>
      <c r="I97" s="91">
        <v>28</v>
      </c>
      <c r="J97" s="144" t="e">
        <f t="shared" si="10"/>
        <v>#VALUE!</v>
      </c>
    </row>
    <row r="98" spans="1:10" ht="21" customHeight="1" x14ac:dyDescent="0.2">
      <c r="A98" s="33">
        <v>96</v>
      </c>
      <c r="B98" s="84" t="s">
        <v>165</v>
      </c>
      <c r="C98" s="83" t="s">
        <v>61</v>
      </c>
      <c r="D98" s="198"/>
      <c r="E98" s="198">
        <v>125</v>
      </c>
      <c r="F98" s="198">
        <v>0</v>
      </c>
      <c r="G98" s="91">
        <f t="shared" si="11"/>
        <v>125</v>
      </c>
      <c r="H98" s="91">
        <f t="shared" si="9"/>
        <v>125</v>
      </c>
      <c r="I98" s="91" t="s">
        <v>203</v>
      </c>
      <c r="J98" s="144" t="e">
        <f t="shared" si="10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98">
        <v>25</v>
      </c>
      <c r="E99" s="198">
        <v>27</v>
      </c>
      <c r="F99" s="198">
        <v>0</v>
      </c>
      <c r="G99" s="91">
        <f t="shared" si="11"/>
        <v>26</v>
      </c>
      <c r="H99" s="91">
        <f t="shared" si="9"/>
        <v>26</v>
      </c>
      <c r="I99" s="91">
        <v>25.5</v>
      </c>
      <c r="J99" s="144">
        <f t="shared" si="10"/>
        <v>101.96078431372548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98">
        <v>97</v>
      </c>
      <c r="E100" s="198">
        <v>127</v>
      </c>
      <c r="F100" s="198">
        <v>0</v>
      </c>
      <c r="G100" s="91">
        <f t="shared" si="11"/>
        <v>112</v>
      </c>
      <c r="H100" s="91">
        <f t="shared" si="9"/>
        <v>112</v>
      </c>
      <c r="I100" s="91">
        <v>111.64666666666666</v>
      </c>
      <c r="J100" s="144">
        <f t="shared" si="10"/>
        <v>100.31647459246433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98">
        <v>0</v>
      </c>
      <c r="E101" s="198">
        <v>0</v>
      </c>
      <c r="F101" s="198">
        <v>0</v>
      </c>
      <c r="G101" s="91" t="e">
        <f t="shared" si="11"/>
        <v>#DIV/0!</v>
      </c>
      <c r="H101" s="91" t="str">
        <f t="shared" si="9"/>
        <v/>
      </c>
      <c r="I101" s="91">
        <v>20</v>
      </c>
      <c r="J101" s="144" t="e">
        <f t="shared" si="10"/>
        <v>#VALUE!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98">
        <v>250</v>
      </c>
      <c r="E102" s="198">
        <v>0</v>
      </c>
      <c r="F102" s="198">
        <v>0</v>
      </c>
      <c r="G102" s="91">
        <f t="shared" si="11"/>
        <v>250</v>
      </c>
      <c r="H102" s="91">
        <f t="shared" si="9"/>
        <v>250</v>
      </c>
      <c r="I102" s="91">
        <v>240</v>
      </c>
      <c r="J102" s="144">
        <f t="shared" si="10"/>
        <v>104.16666666666667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98">
        <v>195</v>
      </c>
      <c r="E103" s="198">
        <v>0</v>
      </c>
      <c r="F103" s="198">
        <v>0</v>
      </c>
      <c r="G103" s="91">
        <f t="shared" si="11"/>
        <v>195</v>
      </c>
      <c r="H103" s="91">
        <f t="shared" si="9"/>
        <v>195</v>
      </c>
      <c r="I103" s="91">
        <v>175</v>
      </c>
      <c r="J103" s="144">
        <f t="shared" si="10"/>
        <v>111.42857142857143</v>
      </c>
    </row>
    <row r="104" spans="1:10" ht="21" customHeight="1" x14ac:dyDescent="0.2">
      <c r="A104" s="33">
        <v>102</v>
      </c>
      <c r="B104" s="68" t="s">
        <v>115</v>
      </c>
      <c r="C104" s="57" t="s">
        <v>2</v>
      </c>
      <c r="D104" s="198">
        <v>981</v>
      </c>
      <c r="E104" s="198">
        <v>0</v>
      </c>
      <c r="F104" s="198">
        <v>1078</v>
      </c>
      <c r="G104" s="91">
        <f t="shared" si="11"/>
        <v>1029.5</v>
      </c>
      <c r="H104" s="91">
        <f t="shared" si="9"/>
        <v>1029.5</v>
      </c>
      <c r="I104" s="91">
        <v>981</v>
      </c>
      <c r="J104" s="144">
        <f t="shared" si="10"/>
        <v>104.94393476044851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98">
        <v>434</v>
      </c>
      <c r="E105" s="198">
        <v>0</v>
      </c>
      <c r="F105" s="198">
        <v>0</v>
      </c>
      <c r="G105" s="91">
        <f t="shared" si="11"/>
        <v>434</v>
      </c>
      <c r="H105" s="91">
        <f t="shared" si="9"/>
        <v>434</v>
      </c>
      <c r="I105" s="91">
        <v>451.3</v>
      </c>
      <c r="J105" s="144">
        <f t="shared" si="10"/>
        <v>96.166629736317304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98">
        <v>497.36</v>
      </c>
      <c r="E106" s="198">
        <v>0</v>
      </c>
      <c r="F106" s="198">
        <v>0</v>
      </c>
      <c r="G106" s="91">
        <f t="shared" si="11"/>
        <v>497.36</v>
      </c>
      <c r="H106" s="91">
        <f t="shared" si="9"/>
        <v>497.36</v>
      </c>
      <c r="I106" s="91">
        <v>479.10000000000008</v>
      </c>
      <c r="J106" s="144">
        <f t="shared" si="10"/>
        <v>103.81131287831349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98">
        <v>303</v>
      </c>
      <c r="E107" s="198">
        <v>292</v>
      </c>
      <c r="F107" s="198">
        <v>320</v>
      </c>
      <c r="G107" s="91">
        <f t="shared" si="11"/>
        <v>305</v>
      </c>
      <c r="H107" s="91">
        <f t="shared" si="9"/>
        <v>305</v>
      </c>
      <c r="I107" s="91">
        <v>295.5</v>
      </c>
      <c r="J107" s="144">
        <f t="shared" si="10"/>
        <v>103.21489001692048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98">
        <v>225</v>
      </c>
      <c r="E108" s="198">
        <v>270</v>
      </c>
      <c r="F108" s="198">
        <v>232</v>
      </c>
      <c r="G108" s="91">
        <f t="shared" si="11"/>
        <v>242.33333333333334</v>
      </c>
      <c r="H108" s="91">
        <f t="shared" si="9"/>
        <v>242.33333333333334</v>
      </c>
      <c r="I108" s="91">
        <v>315</v>
      </c>
      <c r="J108" s="144">
        <f t="shared" si="10"/>
        <v>76.931216931216937</v>
      </c>
    </row>
    <row r="109" spans="1:10" ht="30" customHeight="1" x14ac:dyDescent="0.2">
      <c r="A109" s="33">
        <v>107</v>
      </c>
      <c r="B109" s="68" t="s">
        <v>116</v>
      </c>
      <c r="C109" s="57" t="s">
        <v>2</v>
      </c>
      <c r="D109" s="198">
        <v>252.94</v>
      </c>
      <c r="E109" s="198">
        <v>230</v>
      </c>
      <c r="F109" s="198"/>
      <c r="G109" s="91">
        <f t="shared" si="11"/>
        <v>241.47</v>
      </c>
      <c r="H109" s="91">
        <f t="shared" si="9"/>
        <v>241.47</v>
      </c>
      <c r="I109" s="91">
        <v>241.17</v>
      </c>
      <c r="J109" s="144">
        <f t="shared" si="10"/>
        <v>100.12439358129122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98"/>
      <c r="E110" s="198">
        <v>220</v>
      </c>
      <c r="F110" s="198"/>
      <c r="G110" s="91">
        <f t="shared" si="11"/>
        <v>220</v>
      </c>
      <c r="H110" s="91">
        <f t="shared" si="9"/>
        <v>220</v>
      </c>
      <c r="I110" s="91">
        <v>218.05</v>
      </c>
      <c r="J110" s="144">
        <f t="shared" si="10"/>
        <v>100.89429030038981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98">
        <v>389.65</v>
      </c>
      <c r="E111" s="198">
        <v>282.75</v>
      </c>
      <c r="F111" s="198">
        <v>382.75</v>
      </c>
      <c r="G111" s="91">
        <f t="shared" si="11"/>
        <v>351.7166666666667</v>
      </c>
      <c r="H111" s="91">
        <f t="shared" si="9"/>
        <v>351.7166666666667</v>
      </c>
      <c r="I111" s="91">
        <v>337.065</v>
      </c>
      <c r="J111" s="144">
        <f t="shared" si="10"/>
        <v>104.34683715801603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203">
        <v>67.14</v>
      </c>
      <c r="E112" s="203">
        <v>0</v>
      </c>
      <c r="F112" s="203">
        <v>73.33</v>
      </c>
      <c r="G112" s="91">
        <f t="shared" si="11"/>
        <v>70.234999999999999</v>
      </c>
      <c r="H112" s="91">
        <f t="shared" si="9"/>
        <v>70.234999999999999</v>
      </c>
      <c r="I112" s="91">
        <v>70.664999999999992</v>
      </c>
      <c r="J112" s="144">
        <f t="shared" si="10"/>
        <v>99.391495082431206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203">
        <v>70</v>
      </c>
      <c r="E113" s="203">
        <v>0</v>
      </c>
      <c r="F113" s="203">
        <v>67.5</v>
      </c>
      <c r="G113" s="91">
        <f t="shared" si="11"/>
        <v>68.75</v>
      </c>
      <c r="H113" s="91">
        <f t="shared" si="9"/>
        <v>68.75</v>
      </c>
      <c r="I113" s="91">
        <v>68.75</v>
      </c>
      <c r="J113" s="144">
        <f t="shared" si="10"/>
        <v>100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98">
        <v>2.2000000000000002</v>
      </c>
      <c r="E114" s="198">
        <v>2.0699999999999998</v>
      </c>
      <c r="F114" s="198">
        <v>2.2000000000000002</v>
      </c>
      <c r="G114" s="91">
        <f t="shared" si="11"/>
        <v>2.1566666666666667</v>
      </c>
      <c r="H114" s="91">
        <f t="shared" si="9"/>
        <v>2.1566666666666667</v>
      </c>
      <c r="I114" s="91">
        <v>2.16</v>
      </c>
      <c r="J114" s="144">
        <f t="shared" si="10"/>
        <v>99.845679012345684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98">
        <v>666</v>
      </c>
      <c r="E115" s="198">
        <v>656</v>
      </c>
      <c r="F115" s="198">
        <v>1500</v>
      </c>
      <c r="G115" s="91">
        <f t="shared" si="11"/>
        <v>940.66666666666663</v>
      </c>
      <c r="H115" s="91">
        <f t="shared" si="9"/>
        <v>940.66666666666663</v>
      </c>
      <c r="I115" s="91">
        <v>973.33333333333337</v>
      </c>
      <c r="J115" s="144">
        <f t="shared" si="10"/>
        <v>96.643835616438338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98">
        <v>0</v>
      </c>
      <c r="E116" s="198">
        <v>0</v>
      </c>
      <c r="F116" s="198">
        <v>0</v>
      </c>
      <c r="G116" s="91" t="e">
        <f t="shared" si="11"/>
        <v>#DIV/0!</v>
      </c>
      <c r="H116" s="91" t="str">
        <f t="shared" ref="H116:H123" si="12">IFERROR(G116,"")</f>
        <v/>
      </c>
      <c r="I116" s="91" t="s">
        <v>203</v>
      </c>
      <c r="J116" s="144" t="e">
        <f t="shared" ref="J116:J123" si="13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98">
        <v>330</v>
      </c>
      <c r="E117" s="198">
        <v>400</v>
      </c>
      <c r="F117" s="198">
        <v>0</v>
      </c>
      <c r="G117" s="91">
        <f t="shared" ref="G117:G123" si="14">AVERAGEIF(D117:F117,"&gt;0")</f>
        <v>365</v>
      </c>
      <c r="H117" s="91">
        <f t="shared" si="12"/>
        <v>365</v>
      </c>
      <c r="I117" s="91">
        <v>330</v>
      </c>
      <c r="J117" s="144">
        <f t="shared" si="13"/>
        <v>110.60606060606059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98">
        <v>420</v>
      </c>
      <c r="E118" s="198"/>
      <c r="F118" s="198">
        <v>420</v>
      </c>
      <c r="G118" s="91">
        <f t="shared" si="14"/>
        <v>420</v>
      </c>
      <c r="H118" s="91">
        <f t="shared" si="12"/>
        <v>420</v>
      </c>
      <c r="I118" s="91">
        <v>405</v>
      </c>
      <c r="J118" s="144">
        <f t="shared" si="13"/>
        <v>103.7037037037037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98">
        <v>360</v>
      </c>
      <c r="E119" s="198">
        <v>0</v>
      </c>
      <c r="F119" s="198">
        <v>0</v>
      </c>
      <c r="G119" s="91">
        <f t="shared" si="14"/>
        <v>360</v>
      </c>
      <c r="H119" s="91">
        <f t="shared" si="12"/>
        <v>360</v>
      </c>
      <c r="I119" s="91">
        <v>360</v>
      </c>
      <c r="J119" s="144">
        <f t="shared" si="13"/>
        <v>100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98">
        <v>0</v>
      </c>
      <c r="E120" s="198">
        <v>0</v>
      </c>
      <c r="F120" s="198">
        <v>0</v>
      </c>
      <c r="G120" s="91" t="e">
        <f t="shared" si="14"/>
        <v>#DIV/0!</v>
      </c>
      <c r="H120" s="91" t="str">
        <f t="shared" si="12"/>
        <v/>
      </c>
      <c r="I120" s="91" t="s">
        <v>203</v>
      </c>
      <c r="J120" s="144" t="e">
        <f t="shared" si="13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81">
        <v>0</v>
      </c>
      <c r="E121" s="81">
        <v>0</v>
      </c>
      <c r="F121" s="81">
        <v>0</v>
      </c>
      <c r="G121" s="91" t="e">
        <f t="shared" si="14"/>
        <v>#DIV/0!</v>
      </c>
      <c r="H121" s="91" t="str">
        <f t="shared" si="12"/>
        <v/>
      </c>
      <c r="I121" s="91" t="s">
        <v>203</v>
      </c>
      <c r="J121" s="144" t="e">
        <f t="shared" si="13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81">
        <v>212</v>
      </c>
      <c r="E122" s="81">
        <v>240</v>
      </c>
      <c r="F122" s="81">
        <v>190</v>
      </c>
      <c r="G122" s="91">
        <f t="shared" si="14"/>
        <v>214</v>
      </c>
      <c r="H122" s="91">
        <f t="shared" si="12"/>
        <v>214</v>
      </c>
      <c r="I122" s="91">
        <v>198.66666666666666</v>
      </c>
      <c r="J122" s="144">
        <f t="shared" si="13"/>
        <v>107.71812080536914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201">
        <v>11.17</v>
      </c>
      <c r="E123" s="201">
        <v>14</v>
      </c>
      <c r="F123" s="201">
        <v>11.7</v>
      </c>
      <c r="G123" s="91">
        <f t="shared" si="14"/>
        <v>12.290000000000001</v>
      </c>
      <c r="H123" s="91">
        <f t="shared" si="12"/>
        <v>12.290000000000001</v>
      </c>
      <c r="I123" s="91">
        <v>15.056666666666667</v>
      </c>
      <c r="J123" s="144">
        <f t="shared" si="13"/>
        <v>81.624972326765558</v>
      </c>
    </row>
  </sheetData>
  <sortState ref="A4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C000"/>
  </sheetPr>
  <dimension ref="A1:L123"/>
  <sheetViews>
    <sheetView zoomScale="80" zoomScaleNormal="80" zoomScaleSheetLayoutView="80" workbookViewId="0">
      <pane xSplit="2" ySplit="2" topLeftCell="C37" activePane="bottomRight" state="frozen"/>
      <selection activeCell="G18" sqref="G18"/>
      <selection pane="topRight" activeCell="G18" sqref="G18"/>
      <selection pane="bottomLeft" activeCell="G18" sqref="G18"/>
      <selection pane="bottomRight" activeCell="E54" sqref="E54"/>
    </sheetView>
  </sheetViews>
  <sheetFormatPr defaultColWidth="9" defaultRowHeight="21" customHeight="1" x14ac:dyDescent="0.2"/>
  <cols>
    <col min="1" max="1" width="6.125" style="6" customWidth="1"/>
    <col min="2" max="2" width="29.875" style="28" customWidth="1"/>
    <col min="3" max="3" width="10.625" style="42" customWidth="1"/>
    <col min="4" max="8" width="10.625" style="43" customWidth="1"/>
    <col min="9" max="9" width="9" style="80"/>
    <col min="10" max="10" width="9" style="43"/>
    <col min="11" max="11" width="11.75" style="40" customWidth="1"/>
    <col min="12" max="12" width="9" style="40"/>
    <col min="13" max="16384" width="9" style="6"/>
  </cols>
  <sheetData>
    <row r="1" spans="1:12" s="5" customFormat="1" ht="55.5" customHeight="1" x14ac:dyDescent="0.2">
      <c r="B1" s="21" t="s">
        <v>71</v>
      </c>
      <c r="C1" s="105"/>
      <c r="D1" s="27"/>
      <c r="E1" s="36"/>
      <c r="F1" s="36"/>
      <c r="G1" s="36"/>
      <c r="H1" s="36"/>
      <c r="I1" s="79"/>
      <c r="J1" s="36"/>
      <c r="K1" s="37"/>
      <c r="L1" s="37"/>
    </row>
    <row r="2" spans="1:12" s="11" customFormat="1" ht="71.25" customHeight="1" x14ac:dyDescent="0.2">
      <c r="A2" s="20" t="s">
        <v>140</v>
      </c>
      <c r="B2" s="23" t="s">
        <v>0</v>
      </c>
      <c r="C2" s="38" t="s">
        <v>1</v>
      </c>
      <c r="D2" s="82" t="s">
        <v>187</v>
      </c>
      <c r="E2" s="82" t="s">
        <v>188</v>
      </c>
      <c r="F2" s="82" t="s">
        <v>189</v>
      </c>
      <c r="H2" s="103" t="s">
        <v>3</v>
      </c>
      <c r="I2" s="124" t="s">
        <v>95</v>
      </c>
      <c r="J2" s="123" t="s">
        <v>72</v>
      </c>
      <c r="K2" s="39"/>
      <c r="L2" s="39"/>
    </row>
    <row r="3" spans="1:12" s="11" customFormat="1" ht="24.95" customHeight="1" x14ac:dyDescent="0.2">
      <c r="A3" s="33">
        <v>1</v>
      </c>
      <c r="B3" s="55" t="s">
        <v>96</v>
      </c>
      <c r="C3" s="56" t="s">
        <v>2</v>
      </c>
      <c r="D3" s="154"/>
      <c r="E3" s="154"/>
      <c r="F3" s="154"/>
      <c r="G3" s="104" t="e">
        <f t="shared" ref="G3:G30" si="0">AVERAGEIF(D3:F3,"&gt;0")</f>
        <v>#DIV/0!</v>
      </c>
      <c r="H3" s="104" t="str">
        <f t="shared" ref="H3:H29" si="1">IFERROR(G3,"")</f>
        <v/>
      </c>
      <c r="I3" s="104" t="s">
        <v>203</v>
      </c>
      <c r="J3" s="150" t="e">
        <f t="shared" ref="J3:J29" si="2">H3/I3*100</f>
        <v>#VALUE!</v>
      </c>
      <c r="K3" s="39"/>
      <c r="L3" s="39"/>
    </row>
    <row r="4" spans="1:12" ht="24.95" customHeight="1" x14ac:dyDescent="0.2">
      <c r="A4" s="33">
        <v>2</v>
      </c>
      <c r="B4" s="55" t="s">
        <v>34</v>
      </c>
      <c r="C4" s="54" t="s">
        <v>2</v>
      </c>
      <c r="D4" s="198">
        <v>295</v>
      </c>
      <c r="E4" s="198">
        <v>284.5</v>
      </c>
      <c r="F4" s="198">
        <v>309</v>
      </c>
      <c r="G4" s="104">
        <f t="shared" si="0"/>
        <v>296.16666666666669</v>
      </c>
      <c r="H4" s="104">
        <f t="shared" si="1"/>
        <v>296.16666666666669</v>
      </c>
      <c r="I4" s="104">
        <v>257.41500000000002</v>
      </c>
      <c r="J4" s="150">
        <f t="shared" si="2"/>
        <v>115.05416027297038</v>
      </c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98">
        <v>215</v>
      </c>
      <c r="E5" s="198">
        <v>255</v>
      </c>
      <c r="F5" s="198"/>
      <c r="G5" s="104">
        <f t="shared" si="0"/>
        <v>235</v>
      </c>
      <c r="H5" s="104">
        <f t="shared" si="1"/>
        <v>235</v>
      </c>
      <c r="I5" s="104">
        <v>255</v>
      </c>
      <c r="J5" s="150">
        <f t="shared" si="2"/>
        <v>92.156862745098039</v>
      </c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98"/>
      <c r="E6" s="198">
        <v>85</v>
      </c>
      <c r="F6" s="198"/>
      <c r="G6" s="104">
        <f t="shared" si="0"/>
        <v>85</v>
      </c>
      <c r="H6" s="104">
        <f t="shared" si="1"/>
        <v>85</v>
      </c>
      <c r="I6" s="104" t="s">
        <v>203</v>
      </c>
      <c r="J6" s="150" t="e">
        <f t="shared" si="2"/>
        <v>#VALUE!</v>
      </c>
    </row>
    <row r="7" spans="1:12" s="11" customFormat="1" ht="24.95" customHeight="1" x14ac:dyDescent="0.2">
      <c r="A7" s="33">
        <v>5</v>
      </c>
      <c r="B7" s="68" t="s">
        <v>122</v>
      </c>
      <c r="C7" s="57" t="s">
        <v>2</v>
      </c>
      <c r="D7" s="198">
        <v>220</v>
      </c>
      <c r="E7" s="198">
        <v>215</v>
      </c>
      <c r="F7" s="198"/>
      <c r="G7" s="104">
        <f t="shared" si="0"/>
        <v>217.5</v>
      </c>
      <c r="H7" s="104">
        <f t="shared" si="1"/>
        <v>217.5</v>
      </c>
      <c r="I7" s="104">
        <v>220</v>
      </c>
      <c r="J7" s="150">
        <f>H7/I7*100</f>
        <v>98.86363636363636</v>
      </c>
      <c r="K7" s="40"/>
      <c r="L7" s="39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98">
        <v>350</v>
      </c>
      <c r="E8" s="198">
        <v>396</v>
      </c>
      <c r="F8" s="198">
        <v>293</v>
      </c>
      <c r="G8" s="104">
        <f t="shared" si="0"/>
        <v>346.33333333333331</v>
      </c>
      <c r="H8" s="104">
        <f t="shared" si="1"/>
        <v>346.33333333333331</v>
      </c>
      <c r="I8" s="104">
        <v>350</v>
      </c>
      <c r="J8" s="150">
        <f t="shared" si="2"/>
        <v>98.952380952380949</v>
      </c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98">
        <v>385</v>
      </c>
      <c r="E9" s="198">
        <v>430</v>
      </c>
      <c r="F9" s="198"/>
      <c r="G9" s="104">
        <f t="shared" si="0"/>
        <v>407.5</v>
      </c>
      <c r="H9" s="104">
        <f t="shared" si="1"/>
        <v>407.5</v>
      </c>
      <c r="I9" s="104">
        <v>425</v>
      </c>
      <c r="J9" s="150">
        <f t="shared" si="2"/>
        <v>95.882352941176478</v>
      </c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198"/>
      <c r="E10" s="198"/>
      <c r="F10" s="81"/>
      <c r="G10" s="104" t="e">
        <f t="shared" si="0"/>
        <v>#DIV/0!</v>
      </c>
      <c r="H10" s="104" t="str">
        <f t="shared" si="1"/>
        <v/>
      </c>
      <c r="I10" s="104" t="s">
        <v>203</v>
      </c>
      <c r="J10" s="150" t="e">
        <f t="shared" si="2"/>
        <v>#VALUE!</v>
      </c>
    </row>
    <row r="11" spans="1:12" ht="24.95" customHeight="1" x14ac:dyDescent="0.2">
      <c r="A11" s="33">
        <v>9</v>
      </c>
      <c r="B11" s="68" t="s">
        <v>124</v>
      </c>
      <c r="C11" s="57" t="s">
        <v>2</v>
      </c>
      <c r="D11" s="198">
        <v>360</v>
      </c>
      <c r="E11" s="198"/>
      <c r="F11" s="198"/>
      <c r="G11" s="104">
        <f>AVERAGEIF(D11:F11,"&gt;0")</f>
        <v>360</v>
      </c>
      <c r="H11" s="104">
        <f t="shared" si="1"/>
        <v>360</v>
      </c>
      <c r="I11" s="104" t="s">
        <v>203</v>
      </c>
      <c r="J11" s="150" t="e">
        <f t="shared" si="2"/>
        <v>#VALUE!</v>
      </c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98"/>
      <c r="E12" s="198"/>
      <c r="F12" s="198"/>
      <c r="G12" s="104" t="e">
        <f t="shared" si="0"/>
        <v>#DIV/0!</v>
      </c>
      <c r="H12" s="104" t="str">
        <f t="shared" si="1"/>
        <v/>
      </c>
      <c r="I12" s="104" t="s">
        <v>203</v>
      </c>
      <c r="J12" s="150" t="e">
        <f t="shared" si="2"/>
        <v>#VALUE!</v>
      </c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98">
        <v>385</v>
      </c>
      <c r="E13" s="198"/>
      <c r="F13" s="198"/>
      <c r="G13" s="104">
        <f t="shared" si="0"/>
        <v>385</v>
      </c>
      <c r="H13" s="104">
        <f t="shared" si="1"/>
        <v>385</v>
      </c>
      <c r="I13" s="104">
        <v>400</v>
      </c>
      <c r="J13" s="150">
        <f t="shared" si="2"/>
        <v>96.25</v>
      </c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98">
        <v>350</v>
      </c>
      <c r="E14" s="198">
        <v>315</v>
      </c>
      <c r="F14" s="198"/>
      <c r="G14" s="104">
        <f t="shared" si="0"/>
        <v>332.5</v>
      </c>
      <c r="H14" s="104">
        <f t="shared" si="1"/>
        <v>332.5</v>
      </c>
      <c r="I14" s="104">
        <v>362.5</v>
      </c>
      <c r="J14" s="150">
        <f t="shared" si="2"/>
        <v>91.724137931034477</v>
      </c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98">
        <v>340</v>
      </c>
      <c r="E15" s="198"/>
      <c r="F15" s="198"/>
      <c r="G15" s="104">
        <f t="shared" si="0"/>
        <v>340</v>
      </c>
      <c r="H15" s="104">
        <f t="shared" si="1"/>
        <v>340</v>
      </c>
      <c r="I15" s="104">
        <v>310</v>
      </c>
      <c r="J15" s="150">
        <f t="shared" si="2"/>
        <v>109.6774193548387</v>
      </c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98"/>
      <c r="E16" s="198"/>
      <c r="F16" s="198"/>
      <c r="G16" s="104" t="e">
        <f t="shared" si="0"/>
        <v>#DIV/0!</v>
      </c>
      <c r="H16" s="104" t="str">
        <f t="shared" si="1"/>
        <v/>
      </c>
      <c r="I16" s="104" t="s">
        <v>203</v>
      </c>
      <c r="J16" s="150" t="e">
        <f t="shared" si="2"/>
        <v>#VALUE!</v>
      </c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98">
        <v>2000</v>
      </c>
      <c r="E17" s="198">
        <v>2500</v>
      </c>
      <c r="F17" s="198">
        <v>1909</v>
      </c>
      <c r="G17" s="104">
        <f t="shared" si="0"/>
        <v>2136.3333333333335</v>
      </c>
      <c r="H17" s="104">
        <f t="shared" si="1"/>
        <v>2136.3333333333335</v>
      </c>
      <c r="I17" s="104">
        <v>2040</v>
      </c>
      <c r="J17" s="150">
        <f t="shared" si="2"/>
        <v>104.72222222222223</v>
      </c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98"/>
      <c r="E18" s="198">
        <v>240</v>
      </c>
      <c r="F18" s="198"/>
      <c r="G18" s="104">
        <f t="shared" si="0"/>
        <v>240</v>
      </c>
      <c r="H18" s="104">
        <f t="shared" si="1"/>
        <v>240</v>
      </c>
      <c r="I18" s="104" t="s">
        <v>203</v>
      </c>
      <c r="J18" s="150" t="e">
        <f t="shared" si="2"/>
        <v>#VALUE!</v>
      </c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98">
        <v>245</v>
      </c>
      <c r="E19" s="81">
        <v>250</v>
      </c>
      <c r="F19" s="81"/>
      <c r="G19" s="104">
        <f t="shared" si="0"/>
        <v>247.5</v>
      </c>
      <c r="H19" s="104">
        <f t="shared" si="1"/>
        <v>247.5</v>
      </c>
      <c r="I19" s="104">
        <v>282.5</v>
      </c>
      <c r="J19" s="150">
        <f t="shared" si="2"/>
        <v>87.610619469026545</v>
      </c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98">
        <v>2000</v>
      </c>
      <c r="E20" s="198">
        <v>2000</v>
      </c>
      <c r="F20" s="198">
        <v>2500</v>
      </c>
      <c r="G20" s="104">
        <f t="shared" si="0"/>
        <v>2166.6666666666665</v>
      </c>
      <c r="H20" s="104">
        <f t="shared" si="1"/>
        <v>2166.6666666666665</v>
      </c>
      <c r="I20" s="104">
        <v>2000</v>
      </c>
      <c r="J20" s="150">
        <f t="shared" si="2"/>
        <v>108.33333333333333</v>
      </c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98">
        <v>370</v>
      </c>
      <c r="E21" s="198">
        <v>380</v>
      </c>
      <c r="F21" s="198"/>
      <c r="G21" s="104">
        <f t="shared" si="0"/>
        <v>375</v>
      </c>
      <c r="H21" s="104">
        <f t="shared" si="1"/>
        <v>375</v>
      </c>
      <c r="I21" s="104">
        <v>360</v>
      </c>
      <c r="J21" s="150">
        <f t="shared" si="2"/>
        <v>104.16666666666667</v>
      </c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98">
        <v>360</v>
      </c>
      <c r="E22" s="198">
        <v>310</v>
      </c>
      <c r="F22" s="198"/>
      <c r="G22" s="104">
        <f t="shared" si="0"/>
        <v>335</v>
      </c>
      <c r="H22" s="104">
        <f t="shared" si="1"/>
        <v>335</v>
      </c>
      <c r="I22" s="104">
        <v>341</v>
      </c>
      <c r="J22" s="150">
        <f t="shared" si="2"/>
        <v>98.240469208211152</v>
      </c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98">
        <v>190</v>
      </c>
      <c r="E23" s="198">
        <v>188</v>
      </c>
      <c r="F23" s="198">
        <v>172.5</v>
      </c>
      <c r="G23" s="104">
        <f t="shared" si="0"/>
        <v>183.5</v>
      </c>
      <c r="H23" s="104">
        <f t="shared" si="1"/>
        <v>183.5</v>
      </c>
      <c r="I23" s="104">
        <v>188.15</v>
      </c>
      <c r="J23" s="150">
        <f t="shared" si="2"/>
        <v>97.528567632208336</v>
      </c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98">
        <v>360</v>
      </c>
      <c r="E24" s="198">
        <v>330</v>
      </c>
      <c r="F24" s="198"/>
      <c r="G24" s="104">
        <f t="shared" si="0"/>
        <v>345</v>
      </c>
      <c r="H24" s="104">
        <f t="shared" si="1"/>
        <v>345</v>
      </c>
      <c r="I24" s="104">
        <v>340</v>
      </c>
      <c r="J24" s="150">
        <f t="shared" si="2"/>
        <v>101.47058823529412</v>
      </c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98">
        <v>275</v>
      </c>
      <c r="E25" s="198"/>
      <c r="F25" s="198"/>
      <c r="G25" s="104">
        <f t="shared" si="0"/>
        <v>275</v>
      </c>
      <c r="H25" s="104">
        <f t="shared" si="1"/>
        <v>275</v>
      </c>
      <c r="I25" s="104">
        <v>275</v>
      </c>
      <c r="J25" s="150">
        <f t="shared" si="2"/>
        <v>100</v>
      </c>
    </row>
    <row r="26" spans="1:12" s="8" customFormat="1" ht="24.95" customHeight="1" x14ac:dyDescent="0.2">
      <c r="A26" s="33">
        <v>24</v>
      </c>
      <c r="B26" s="68" t="s">
        <v>58</v>
      </c>
      <c r="C26" s="57" t="s">
        <v>2</v>
      </c>
      <c r="D26" s="198">
        <v>450</v>
      </c>
      <c r="E26" s="198"/>
      <c r="F26" s="198">
        <v>440</v>
      </c>
      <c r="G26" s="104">
        <f t="shared" si="0"/>
        <v>445</v>
      </c>
      <c r="H26" s="104">
        <f t="shared" si="1"/>
        <v>445</v>
      </c>
      <c r="I26" s="104">
        <v>445</v>
      </c>
      <c r="J26" s="150">
        <f t="shared" si="2"/>
        <v>100</v>
      </c>
      <c r="K26" s="41"/>
      <c r="L26" s="41"/>
    </row>
    <row r="27" spans="1:12" s="8" customFormat="1" ht="24.95" customHeight="1" x14ac:dyDescent="0.2">
      <c r="A27" s="33">
        <v>25</v>
      </c>
      <c r="B27" s="84" t="s">
        <v>152</v>
      </c>
      <c r="C27" s="83" t="s">
        <v>2</v>
      </c>
      <c r="D27" s="198"/>
      <c r="E27" s="198">
        <v>220</v>
      </c>
      <c r="F27" s="198"/>
      <c r="G27" s="104">
        <f t="shared" si="0"/>
        <v>220</v>
      </c>
      <c r="H27" s="104">
        <f t="shared" si="1"/>
        <v>220</v>
      </c>
      <c r="I27" s="104">
        <v>207.5</v>
      </c>
      <c r="J27" s="150">
        <f t="shared" si="2"/>
        <v>106.02409638554218</v>
      </c>
      <c r="K27" s="41"/>
      <c r="L27" s="41"/>
    </row>
    <row r="28" spans="1:12" s="8" customFormat="1" ht="24.95" customHeight="1" x14ac:dyDescent="0.2">
      <c r="A28" s="33">
        <v>26</v>
      </c>
      <c r="B28" s="68" t="s">
        <v>50</v>
      </c>
      <c r="C28" s="57" t="s">
        <v>2</v>
      </c>
      <c r="D28" s="198">
        <v>85</v>
      </c>
      <c r="E28" s="198">
        <v>65</v>
      </c>
      <c r="F28" s="198"/>
      <c r="G28" s="104">
        <f t="shared" si="0"/>
        <v>75</v>
      </c>
      <c r="H28" s="104">
        <f t="shared" si="1"/>
        <v>75</v>
      </c>
      <c r="I28" s="104">
        <v>65</v>
      </c>
      <c r="J28" s="150">
        <f t="shared" si="2"/>
        <v>115.38461538461537</v>
      </c>
      <c r="K28" s="41"/>
      <c r="L28" s="41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98">
        <v>44</v>
      </c>
      <c r="E29" s="198">
        <v>41</v>
      </c>
      <c r="F29" s="198"/>
      <c r="G29" s="104">
        <f t="shared" si="0"/>
        <v>42.5</v>
      </c>
      <c r="H29" s="104">
        <f t="shared" si="1"/>
        <v>42.5</v>
      </c>
      <c r="I29" s="104">
        <v>60</v>
      </c>
      <c r="J29" s="150">
        <f t="shared" si="2"/>
        <v>70.833333333333343</v>
      </c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98">
        <v>105</v>
      </c>
      <c r="E30" s="198">
        <v>110</v>
      </c>
      <c r="F30" s="198"/>
      <c r="G30" s="104">
        <f t="shared" si="0"/>
        <v>107.5</v>
      </c>
      <c r="H30" s="104">
        <f t="shared" ref="H30:H58" si="3">IFERROR(G30,"")</f>
        <v>107.5</v>
      </c>
      <c r="I30" s="104">
        <v>110</v>
      </c>
      <c r="J30" s="150">
        <f t="shared" ref="J30:J58" si="4">H30/I30*100</f>
        <v>97.727272727272734</v>
      </c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98">
        <v>230</v>
      </c>
      <c r="E31" s="198">
        <v>275</v>
      </c>
      <c r="F31" s="198"/>
      <c r="G31" s="104">
        <f t="shared" ref="G31:G57" si="5">AVERAGEIF(D31:F31,"&gt;0")</f>
        <v>252.5</v>
      </c>
      <c r="H31" s="104">
        <f t="shared" si="3"/>
        <v>252.5</v>
      </c>
      <c r="I31" s="104" t="s">
        <v>203</v>
      </c>
      <c r="J31" s="150" t="e">
        <f t="shared" si="4"/>
        <v>#VALUE!</v>
      </c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98"/>
      <c r="E32" s="198"/>
      <c r="F32" s="198"/>
      <c r="G32" s="104" t="e">
        <f t="shared" si="5"/>
        <v>#DIV/0!</v>
      </c>
      <c r="H32" s="104" t="str">
        <f t="shared" si="3"/>
        <v/>
      </c>
      <c r="I32" s="104" t="s">
        <v>203</v>
      </c>
      <c r="J32" s="150" t="e">
        <f t="shared" si="4"/>
        <v>#VALUE!</v>
      </c>
    </row>
    <row r="33" spans="1:10" ht="24.95" customHeight="1" x14ac:dyDescent="0.2">
      <c r="A33" s="33">
        <v>31</v>
      </c>
      <c r="B33" s="68" t="s">
        <v>77</v>
      </c>
      <c r="C33" s="57" t="s">
        <v>2</v>
      </c>
      <c r="D33" s="198">
        <v>600</v>
      </c>
      <c r="E33" s="198"/>
      <c r="F33" s="198"/>
      <c r="G33" s="104">
        <f t="shared" si="5"/>
        <v>600</v>
      </c>
      <c r="H33" s="104">
        <f t="shared" si="3"/>
        <v>600</v>
      </c>
      <c r="I33" s="104">
        <v>600</v>
      </c>
      <c r="J33" s="150">
        <f t="shared" si="4"/>
        <v>100</v>
      </c>
    </row>
    <row r="34" spans="1:10" ht="24.95" customHeight="1" x14ac:dyDescent="0.2">
      <c r="A34" s="33">
        <v>32</v>
      </c>
      <c r="B34" s="68" t="s">
        <v>101</v>
      </c>
      <c r="C34" s="57" t="s">
        <v>2</v>
      </c>
      <c r="D34" s="81">
        <v>420</v>
      </c>
      <c r="E34" s="198"/>
      <c r="F34" s="198">
        <v>436</v>
      </c>
      <c r="G34" s="104">
        <f t="shared" si="5"/>
        <v>428</v>
      </c>
      <c r="H34" s="104">
        <f t="shared" si="3"/>
        <v>428</v>
      </c>
      <c r="I34" s="104">
        <v>400.26666666666665</v>
      </c>
      <c r="J34" s="150">
        <f t="shared" si="4"/>
        <v>106.92871419053964</v>
      </c>
    </row>
    <row r="35" spans="1:10" ht="24.95" customHeight="1" x14ac:dyDescent="0.2">
      <c r="A35" s="33">
        <v>33</v>
      </c>
      <c r="B35" s="68" t="s">
        <v>49</v>
      </c>
      <c r="C35" s="57" t="s">
        <v>2</v>
      </c>
      <c r="D35" s="198">
        <v>450</v>
      </c>
      <c r="E35" s="198">
        <v>380</v>
      </c>
      <c r="F35" s="198">
        <v>458</v>
      </c>
      <c r="G35" s="104">
        <f t="shared" si="5"/>
        <v>429.33333333333331</v>
      </c>
      <c r="H35" s="104">
        <f t="shared" si="3"/>
        <v>429.33333333333331</v>
      </c>
      <c r="I35" s="104">
        <v>432</v>
      </c>
      <c r="J35" s="150">
        <f t="shared" si="4"/>
        <v>99.382716049382708</v>
      </c>
    </row>
    <row r="36" spans="1:10" ht="24.95" customHeight="1" x14ac:dyDescent="0.2">
      <c r="A36" s="33">
        <v>34</v>
      </c>
      <c r="B36" s="68" t="s">
        <v>30</v>
      </c>
      <c r="C36" s="57" t="s">
        <v>2</v>
      </c>
      <c r="D36" s="198">
        <v>400</v>
      </c>
      <c r="E36" s="198">
        <v>600</v>
      </c>
      <c r="F36" s="198">
        <v>195</v>
      </c>
      <c r="G36" s="104">
        <f t="shared" si="5"/>
        <v>398.33333333333331</v>
      </c>
      <c r="H36" s="104">
        <f t="shared" si="3"/>
        <v>398.33333333333331</v>
      </c>
      <c r="I36" s="104">
        <v>400</v>
      </c>
      <c r="J36" s="150">
        <f t="shared" si="4"/>
        <v>99.583333333333329</v>
      </c>
    </row>
    <row r="37" spans="1:10" ht="24.95" customHeight="1" x14ac:dyDescent="0.2">
      <c r="A37" s="33">
        <v>35</v>
      </c>
      <c r="B37" s="68" t="s">
        <v>127</v>
      </c>
      <c r="C37" s="57" t="s">
        <v>2</v>
      </c>
      <c r="D37" s="198">
        <v>49</v>
      </c>
      <c r="E37" s="198"/>
      <c r="F37" s="198">
        <v>54</v>
      </c>
      <c r="G37" s="104">
        <f t="shared" si="5"/>
        <v>51.5</v>
      </c>
      <c r="H37" s="104">
        <f t="shared" si="3"/>
        <v>51.5</v>
      </c>
      <c r="I37" s="104">
        <v>47</v>
      </c>
      <c r="J37" s="150">
        <f t="shared" si="4"/>
        <v>109.57446808510637</v>
      </c>
    </row>
    <row r="38" spans="1:10" ht="24.95" customHeight="1" x14ac:dyDescent="0.2">
      <c r="A38" s="33">
        <v>36</v>
      </c>
      <c r="B38" s="68" t="s">
        <v>28</v>
      </c>
      <c r="C38" s="57" t="s">
        <v>2</v>
      </c>
      <c r="D38" s="198">
        <v>55</v>
      </c>
      <c r="E38" s="198">
        <v>55</v>
      </c>
      <c r="F38" s="198"/>
      <c r="G38" s="104">
        <f t="shared" si="5"/>
        <v>55</v>
      </c>
      <c r="H38" s="104">
        <f t="shared" si="3"/>
        <v>55</v>
      </c>
      <c r="I38" s="104">
        <v>55</v>
      </c>
      <c r="J38" s="150">
        <f t="shared" si="4"/>
        <v>100</v>
      </c>
    </row>
    <row r="39" spans="1:10" ht="24.95" customHeight="1" x14ac:dyDescent="0.2">
      <c r="A39" s="33">
        <v>37</v>
      </c>
      <c r="B39" s="68" t="s">
        <v>21</v>
      </c>
      <c r="C39" s="57" t="s">
        <v>2</v>
      </c>
      <c r="D39" s="198">
        <v>95</v>
      </c>
      <c r="E39" s="198">
        <v>94</v>
      </c>
      <c r="F39" s="198">
        <v>92</v>
      </c>
      <c r="G39" s="104">
        <f t="shared" si="5"/>
        <v>93.666666666666671</v>
      </c>
      <c r="H39" s="104">
        <f t="shared" si="3"/>
        <v>93.666666666666671</v>
      </c>
      <c r="I39" s="104">
        <v>95</v>
      </c>
      <c r="J39" s="150">
        <f t="shared" si="4"/>
        <v>98.596491228070178</v>
      </c>
    </row>
    <row r="40" spans="1:10" ht="24.95" customHeight="1" x14ac:dyDescent="0.2">
      <c r="A40" s="33">
        <v>38</v>
      </c>
      <c r="B40" s="68" t="s">
        <v>137</v>
      </c>
      <c r="C40" s="57" t="s">
        <v>2</v>
      </c>
      <c r="D40" s="198">
        <v>80</v>
      </c>
      <c r="E40" s="198"/>
      <c r="F40" s="198"/>
      <c r="G40" s="104">
        <f t="shared" si="5"/>
        <v>80</v>
      </c>
      <c r="H40" s="104">
        <f t="shared" si="3"/>
        <v>80</v>
      </c>
      <c r="I40" s="104">
        <v>80</v>
      </c>
      <c r="J40" s="150">
        <f t="shared" si="4"/>
        <v>100</v>
      </c>
    </row>
    <row r="41" spans="1:10" ht="24.95" customHeight="1" x14ac:dyDescent="0.2">
      <c r="A41" s="33">
        <v>39</v>
      </c>
      <c r="B41" s="68" t="s">
        <v>22</v>
      </c>
      <c r="C41" s="57" t="s">
        <v>2</v>
      </c>
      <c r="D41" s="198">
        <v>62</v>
      </c>
      <c r="E41" s="198"/>
      <c r="F41" s="198"/>
      <c r="G41" s="104">
        <f t="shared" si="5"/>
        <v>62</v>
      </c>
      <c r="H41" s="104">
        <f t="shared" si="3"/>
        <v>62</v>
      </c>
      <c r="I41" s="104">
        <v>66</v>
      </c>
      <c r="J41" s="150">
        <f t="shared" si="4"/>
        <v>93.939393939393938</v>
      </c>
    </row>
    <row r="42" spans="1:10" ht="24.95" customHeight="1" x14ac:dyDescent="0.2">
      <c r="A42" s="33">
        <v>40</v>
      </c>
      <c r="B42" s="68" t="s">
        <v>23</v>
      </c>
      <c r="C42" s="57" t="s">
        <v>2</v>
      </c>
      <c r="D42" s="198">
        <v>48</v>
      </c>
      <c r="E42" s="198">
        <v>50</v>
      </c>
      <c r="F42" s="198">
        <v>43</v>
      </c>
      <c r="G42" s="104">
        <f t="shared" si="5"/>
        <v>47</v>
      </c>
      <c r="H42" s="104">
        <f t="shared" si="3"/>
        <v>47</v>
      </c>
      <c r="I42" s="104">
        <v>49</v>
      </c>
      <c r="J42" s="150">
        <f t="shared" si="4"/>
        <v>95.918367346938766</v>
      </c>
    </row>
    <row r="43" spans="1:10" ht="24.95" customHeight="1" x14ac:dyDescent="0.2">
      <c r="A43" s="33">
        <v>41</v>
      </c>
      <c r="B43" s="68" t="s">
        <v>27</v>
      </c>
      <c r="C43" s="57" t="s">
        <v>2</v>
      </c>
      <c r="D43" s="198">
        <v>46</v>
      </c>
      <c r="E43" s="198"/>
      <c r="F43" s="198">
        <v>45</v>
      </c>
      <c r="G43" s="104">
        <f t="shared" si="5"/>
        <v>45.5</v>
      </c>
      <c r="H43" s="104">
        <f t="shared" si="3"/>
        <v>45.5</v>
      </c>
      <c r="I43" s="104">
        <v>46</v>
      </c>
      <c r="J43" s="150">
        <f t="shared" si="4"/>
        <v>98.91304347826086</v>
      </c>
    </row>
    <row r="44" spans="1:10" ht="24.95" customHeight="1" x14ac:dyDescent="0.2">
      <c r="A44" s="33">
        <v>42</v>
      </c>
      <c r="B44" s="68" t="s">
        <v>26</v>
      </c>
      <c r="C44" s="57" t="s">
        <v>2</v>
      </c>
      <c r="D44" s="198">
        <v>64</v>
      </c>
      <c r="E44" s="198">
        <v>95</v>
      </c>
      <c r="F44" s="198">
        <v>80</v>
      </c>
      <c r="G44" s="104">
        <f t="shared" si="5"/>
        <v>79.666666666666671</v>
      </c>
      <c r="H44" s="104">
        <f t="shared" si="3"/>
        <v>79.666666666666671</v>
      </c>
      <c r="I44" s="104">
        <v>77</v>
      </c>
      <c r="J44" s="150">
        <f t="shared" si="4"/>
        <v>103.46320346320348</v>
      </c>
    </row>
    <row r="45" spans="1:10" ht="24.95" customHeight="1" x14ac:dyDescent="0.2">
      <c r="A45" s="33">
        <v>43</v>
      </c>
      <c r="B45" s="68" t="s">
        <v>24</v>
      </c>
      <c r="C45" s="57" t="s">
        <v>2</v>
      </c>
      <c r="D45" s="198">
        <v>125</v>
      </c>
      <c r="E45" s="198">
        <v>114</v>
      </c>
      <c r="F45" s="198">
        <v>156</v>
      </c>
      <c r="G45" s="104">
        <f t="shared" si="5"/>
        <v>131.66666666666666</v>
      </c>
      <c r="H45" s="104">
        <f t="shared" si="3"/>
        <v>131.66666666666666</v>
      </c>
      <c r="I45" s="104">
        <v>130.5</v>
      </c>
      <c r="J45" s="150">
        <f t="shared" si="4"/>
        <v>100.89399744572158</v>
      </c>
    </row>
    <row r="46" spans="1:10" ht="24.95" customHeight="1" x14ac:dyDescent="0.2">
      <c r="A46" s="33">
        <v>44</v>
      </c>
      <c r="B46" s="68" t="s">
        <v>29</v>
      </c>
      <c r="C46" s="57" t="s">
        <v>2</v>
      </c>
      <c r="D46" s="198">
        <v>250</v>
      </c>
      <c r="E46" s="198"/>
      <c r="F46" s="198"/>
      <c r="G46" s="104">
        <f t="shared" si="5"/>
        <v>250</v>
      </c>
      <c r="H46" s="104">
        <f t="shared" si="3"/>
        <v>250</v>
      </c>
      <c r="I46" s="104">
        <v>250</v>
      </c>
      <c r="J46" s="150">
        <f t="shared" si="4"/>
        <v>100</v>
      </c>
    </row>
    <row r="47" spans="1:10" ht="24.95" customHeight="1" x14ac:dyDescent="0.2">
      <c r="A47" s="33">
        <v>45</v>
      </c>
      <c r="B47" s="68" t="s">
        <v>25</v>
      </c>
      <c r="C47" s="57" t="s">
        <v>2</v>
      </c>
      <c r="D47" s="198">
        <v>46</v>
      </c>
      <c r="E47" s="198">
        <v>50</v>
      </c>
      <c r="F47" s="198"/>
      <c r="G47" s="104">
        <f t="shared" si="5"/>
        <v>48</v>
      </c>
      <c r="H47" s="104">
        <f t="shared" si="3"/>
        <v>48</v>
      </c>
      <c r="I47" s="104">
        <v>45.5</v>
      </c>
      <c r="J47" s="150">
        <f t="shared" si="4"/>
        <v>105.4945054945055</v>
      </c>
    </row>
    <row r="48" spans="1:10" ht="24.95" customHeight="1" x14ac:dyDescent="0.2">
      <c r="A48" s="33">
        <v>46</v>
      </c>
      <c r="B48" s="68" t="s">
        <v>73</v>
      </c>
      <c r="C48" s="57" t="s">
        <v>2</v>
      </c>
      <c r="D48" s="198">
        <v>240</v>
      </c>
      <c r="E48" s="198">
        <v>150</v>
      </c>
      <c r="F48" s="198">
        <v>353</v>
      </c>
      <c r="G48" s="104">
        <f t="shared" si="5"/>
        <v>247.66666666666666</v>
      </c>
      <c r="H48" s="104">
        <f t="shared" si="3"/>
        <v>247.66666666666666</v>
      </c>
      <c r="I48" s="104">
        <v>240</v>
      </c>
      <c r="J48" s="150">
        <f t="shared" si="4"/>
        <v>103.19444444444443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98">
        <v>400</v>
      </c>
      <c r="E49" s="198"/>
      <c r="F49" s="198"/>
      <c r="G49" s="104">
        <f t="shared" si="5"/>
        <v>400</v>
      </c>
      <c r="H49" s="104">
        <f t="shared" si="3"/>
        <v>400</v>
      </c>
      <c r="I49" s="104">
        <v>410</v>
      </c>
      <c r="J49" s="150">
        <f t="shared" si="4"/>
        <v>97.560975609756099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198">
        <v>350</v>
      </c>
      <c r="E50" s="198">
        <v>362</v>
      </c>
      <c r="F50" s="198"/>
      <c r="G50" s="104">
        <f t="shared" si="5"/>
        <v>356</v>
      </c>
      <c r="H50" s="104">
        <f t="shared" si="3"/>
        <v>356</v>
      </c>
      <c r="I50" s="104">
        <v>356</v>
      </c>
      <c r="J50" s="150">
        <f t="shared" si="4"/>
        <v>100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198">
        <v>2000</v>
      </c>
      <c r="E51" s="198">
        <v>2800</v>
      </c>
      <c r="F51" s="198">
        <v>2000</v>
      </c>
      <c r="G51" s="104">
        <f t="shared" si="5"/>
        <v>2266.6666666666665</v>
      </c>
      <c r="H51" s="104">
        <f t="shared" si="3"/>
        <v>2266.6666666666665</v>
      </c>
      <c r="I51" s="104">
        <v>2166.6666666666665</v>
      </c>
      <c r="J51" s="150">
        <f t="shared" si="4"/>
        <v>104.61538461538463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198">
        <v>250</v>
      </c>
      <c r="E52" s="198"/>
      <c r="F52" s="198"/>
      <c r="G52" s="104">
        <f t="shared" si="5"/>
        <v>250</v>
      </c>
      <c r="H52" s="104">
        <f t="shared" si="3"/>
        <v>250</v>
      </c>
      <c r="I52" s="104">
        <v>266</v>
      </c>
      <c r="J52" s="150">
        <f t="shared" si="4"/>
        <v>93.984962406015043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98"/>
      <c r="E53" s="198">
        <v>54</v>
      </c>
      <c r="F53" s="198"/>
      <c r="G53" s="104">
        <f t="shared" si="5"/>
        <v>54</v>
      </c>
      <c r="H53" s="104">
        <f t="shared" si="3"/>
        <v>54</v>
      </c>
      <c r="I53" s="104">
        <v>65</v>
      </c>
      <c r="J53" s="150">
        <f t="shared" si="4"/>
        <v>83.07692307692308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98">
        <v>68</v>
      </c>
      <c r="E54" s="198">
        <v>68</v>
      </c>
      <c r="F54" s="198"/>
      <c r="G54" s="104">
        <f t="shared" si="5"/>
        <v>68</v>
      </c>
      <c r="H54" s="104">
        <f t="shared" si="3"/>
        <v>68</v>
      </c>
      <c r="I54" s="104">
        <v>67.666666666666671</v>
      </c>
      <c r="J54" s="150">
        <f t="shared" si="4"/>
        <v>100.49261083743841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98">
        <v>260</v>
      </c>
      <c r="E55" s="198"/>
      <c r="F55" s="198"/>
      <c r="G55" s="104">
        <f t="shared" si="5"/>
        <v>260</v>
      </c>
      <c r="H55" s="104">
        <f t="shared" si="3"/>
        <v>260</v>
      </c>
      <c r="I55" s="104">
        <v>240</v>
      </c>
      <c r="J55" s="150">
        <f t="shared" si="4"/>
        <v>108.33333333333333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98">
        <v>310</v>
      </c>
      <c r="E56" s="198">
        <v>364</v>
      </c>
      <c r="F56" s="198">
        <v>317</v>
      </c>
      <c r="G56" s="104">
        <f t="shared" si="5"/>
        <v>330.33333333333331</v>
      </c>
      <c r="H56" s="104">
        <f t="shared" si="3"/>
        <v>330.33333333333331</v>
      </c>
      <c r="I56" s="104" t="s">
        <v>203</v>
      </c>
      <c r="J56" s="150" t="e">
        <f t="shared" si="4"/>
        <v>#VALUE!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98">
        <v>165</v>
      </c>
      <c r="E57" s="198">
        <v>178</v>
      </c>
      <c r="F57" s="198">
        <v>155</v>
      </c>
      <c r="G57" s="104">
        <f t="shared" si="5"/>
        <v>166</v>
      </c>
      <c r="H57" s="104">
        <f t="shared" si="3"/>
        <v>166</v>
      </c>
      <c r="I57" s="104">
        <v>174.7</v>
      </c>
      <c r="J57" s="150">
        <f t="shared" si="4"/>
        <v>95.020034344590727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198"/>
      <c r="E58" s="198"/>
      <c r="F58" s="198"/>
      <c r="G58" s="91" t="e">
        <f>AVERAGEIF(D58:F58,"&gt;0")</f>
        <v>#DIV/0!</v>
      </c>
      <c r="H58" s="91" t="str">
        <f t="shared" si="3"/>
        <v/>
      </c>
      <c r="I58" s="91" t="s">
        <v>203</v>
      </c>
      <c r="J58" s="144" t="e">
        <f t="shared" si="4"/>
        <v>#VALUE!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198">
        <v>1050</v>
      </c>
      <c r="E59" s="198">
        <v>1150</v>
      </c>
      <c r="F59" s="198"/>
      <c r="G59" s="91">
        <f>AVERAGEIF(D59:F59,"&gt;0")</f>
        <v>1100</v>
      </c>
      <c r="H59" s="91">
        <f>IFERROR(G59,"")</f>
        <v>1100</v>
      </c>
      <c r="I59" s="91">
        <v>1050</v>
      </c>
      <c r="J59" s="144">
        <f>H59/I59*100</f>
        <v>104.76190476190477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98">
        <v>230</v>
      </c>
      <c r="E60" s="198"/>
      <c r="F60" s="198">
        <v>195</v>
      </c>
      <c r="G60" s="104">
        <f t="shared" ref="G60:G88" si="6">AVERAGEIF(D60:F60,"&gt;0")</f>
        <v>212.5</v>
      </c>
      <c r="H60" s="104">
        <f t="shared" ref="H60:H86" si="7">IFERROR(G60,"")</f>
        <v>212.5</v>
      </c>
      <c r="I60" s="104">
        <v>230</v>
      </c>
      <c r="J60" s="144">
        <f>H60/I60*100</f>
        <v>92.391304347826093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98"/>
      <c r="E61" s="198">
        <v>95</v>
      </c>
      <c r="F61" s="198"/>
      <c r="G61" s="104">
        <f t="shared" si="6"/>
        <v>95</v>
      </c>
      <c r="H61" s="104">
        <f t="shared" si="7"/>
        <v>95</v>
      </c>
      <c r="I61" s="104" t="s">
        <v>203</v>
      </c>
      <c r="J61" s="144" t="e">
        <f t="shared" ref="J61:J113" si="8">H61/I61*100</f>
        <v>#VALUE!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98">
        <v>345</v>
      </c>
      <c r="E62" s="198">
        <v>308</v>
      </c>
      <c r="F62" s="198"/>
      <c r="G62" s="104">
        <f t="shared" si="6"/>
        <v>326.5</v>
      </c>
      <c r="H62" s="104">
        <f t="shared" si="7"/>
        <v>326.5</v>
      </c>
      <c r="I62" s="104">
        <v>345</v>
      </c>
      <c r="J62" s="144">
        <f t="shared" si="8"/>
        <v>94.637681159420296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98"/>
      <c r="E63" s="198"/>
      <c r="F63" s="198"/>
      <c r="G63" s="104" t="e">
        <f t="shared" si="6"/>
        <v>#DIV/0!</v>
      </c>
      <c r="H63" s="104" t="str">
        <f t="shared" si="7"/>
        <v/>
      </c>
      <c r="I63" s="104" t="s">
        <v>203</v>
      </c>
      <c r="J63" s="144" t="e">
        <f t="shared" si="8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98">
        <v>420</v>
      </c>
      <c r="E64" s="198"/>
      <c r="F64" s="198"/>
      <c r="G64" s="104">
        <f t="shared" si="6"/>
        <v>420</v>
      </c>
      <c r="H64" s="104">
        <f t="shared" si="7"/>
        <v>420</v>
      </c>
      <c r="I64" s="104">
        <v>420</v>
      </c>
      <c r="J64" s="144">
        <f t="shared" si="8"/>
        <v>100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98">
        <v>59</v>
      </c>
      <c r="E65" s="198"/>
      <c r="F65" s="198"/>
      <c r="G65" s="104">
        <f t="shared" si="6"/>
        <v>59</v>
      </c>
      <c r="H65" s="104">
        <f t="shared" si="7"/>
        <v>59</v>
      </c>
      <c r="I65" s="104">
        <v>67</v>
      </c>
      <c r="J65" s="144">
        <f t="shared" si="8"/>
        <v>88.059701492537314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98"/>
      <c r="E66" s="198"/>
      <c r="F66" s="198"/>
      <c r="G66" s="104" t="e">
        <f t="shared" si="6"/>
        <v>#DIV/0!</v>
      </c>
      <c r="H66" s="104" t="str">
        <f t="shared" si="7"/>
        <v/>
      </c>
      <c r="I66" s="104" t="s">
        <v>203</v>
      </c>
      <c r="J66" s="144" t="e">
        <f t="shared" si="8"/>
        <v>#VALUE!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98">
        <v>55</v>
      </c>
      <c r="E67" s="198"/>
      <c r="F67" s="198"/>
      <c r="G67" s="104">
        <f t="shared" si="6"/>
        <v>55</v>
      </c>
      <c r="H67" s="104">
        <f t="shared" si="7"/>
        <v>55</v>
      </c>
      <c r="I67" s="104">
        <v>63.333333333333336</v>
      </c>
      <c r="J67" s="144">
        <f t="shared" si="8"/>
        <v>86.84210526315789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98">
        <v>760</v>
      </c>
      <c r="E68" s="198"/>
      <c r="F68" s="198"/>
      <c r="G68" s="104">
        <f t="shared" si="6"/>
        <v>760</v>
      </c>
      <c r="H68" s="104">
        <f t="shared" si="7"/>
        <v>760</v>
      </c>
      <c r="I68" s="104">
        <v>750</v>
      </c>
      <c r="J68" s="144">
        <f t="shared" si="8"/>
        <v>101.33333333333334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198">
        <v>520</v>
      </c>
      <c r="E69" s="198"/>
      <c r="F69" s="198">
        <v>527</v>
      </c>
      <c r="G69" s="104">
        <f t="shared" si="6"/>
        <v>523.5</v>
      </c>
      <c r="H69" s="104">
        <f t="shared" si="7"/>
        <v>523.5</v>
      </c>
      <c r="I69" s="104">
        <v>500</v>
      </c>
      <c r="J69" s="144">
        <f t="shared" si="8"/>
        <v>104.69999999999999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198"/>
      <c r="E70" s="198"/>
      <c r="F70" s="198"/>
      <c r="G70" s="104" t="e">
        <f t="shared" si="6"/>
        <v>#DIV/0!</v>
      </c>
      <c r="H70" s="104" t="str">
        <f t="shared" si="7"/>
        <v/>
      </c>
      <c r="I70" s="104" t="s">
        <v>203</v>
      </c>
      <c r="J70" s="144" t="e">
        <f t="shared" si="8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98"/>
      <c r="E71" s="198"/>
      <c r="F71" s="198"/>
      <c r="G71" s="104" t="e">
        <f t="shared" si="6"/>
        <v>#DIV/0!</v>
      </c>
      <c r="H71" s="104" t="str">
        <f t="shared" si="7"/>
        <v/>
      </c>
      <c r="I71" s="104" t="s">
        <v>203</v>
      </c>
      <c r="J71" s="144" t="e">
        <f t="shared" si="8"/>
        <v>#VALUE!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98"/>
      <c r="E72" s="198"/>
      <c r="F72" s="198"/>
      <c r="G72" s="104" t="e">
        <f t="shared" si="6"/>
        <v>#DIV/0!</v>
      </c>
      <c r="H72" s="104" t="str">
        <f t="shared" si="7"/>
        <v/>
      </c>
      <c r="I72" s="104">
        <v>140</v>
      </c>
      <c r="J72" s="144" t="e">
        <f t="shared" si="8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98">
        <v>1200</v>
      </c>
      <c r="E73" s="198">
        <v>1140</v>
      </c>
      <c r="F73" s="198"/>
      <c r="G73" s="104">
        <f t="shared" si="6"/>
        <v>1170</v>
      </c>
      <c r="H73" s="104">
        <f t="shared" si="7"/>
        <v>1170</v>
      </c>
      <c r="I73" s="104">
        <v>1200</v>
      </c>
      <c r="J73" s="144">
        <f t="shared" si="8"/>
        <v>97.5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98"/>
      <c r="E74" s="198"/>
      <c r="F74" s="198"/>
      <c r="G74" s="104" t="e">
        <f t="shared" si="6"/>
        <v>#DIV/0!</v>
      </c>
      <c r="H74" s="104" t="str">
        <f t="shared" si="7"/>
        <v/>
      </c>
      <c r="I74" s="104" t="s">
        <v>203</v>
      </c>
      <c r="J74" s="144" t="e">
        <f t="shared" si="8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98"/>
      <c r="E75" s="198"/>
      <c r="F75" s="198">
        <v>220</v>
      </c>
      <c r="G75" s="104">
        <f t="shared" si="6"/>
        <v>220</v>
      </c>
      <c r="H75" s="104">
        <f t="shared" si="7"/>
        <v>220</v>
      </c>
      <c r="I75" s="104" t="s">
        <v>203</v>
      </c>
      <c r="J75" s="144" t="e">
        <f t="shared" si="8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98">
        <v>155</v>
      </c>
      <c r="E76" s="198">
        <v>170</v>
      </c>
      <c r="F76" s="198">
        <v>210</v>
      </c>
      <c r="G76" s="104">
        <f t="shared" si="6"/>
        <v>178.33333333333334</v>
      </c>
      <c r="H76" s="104">
        <f t="shared" si="7"/>
        <v>178.33333333333334</v>
      </c>
      <c r="I76" s="104">
        <v>287.5</v>
      </c>
      <c r="J76" s="144">
        <f t="shared" si="8"/>
        <v>62.028985507246382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98">
        <v>250</v>
      </c>
      <c r="E77" s="198"/>
      <c r="F77" s="198"/>
      <c r="G77" s="104">
        <f t="shared" si="6"/>
        <v>250</v>
      </c>
      <c r="H77" s="104">
        <f t="shared" si="7"/>
        <v>250</v>
      </c>
      <c r="I77" s="104">
        <v>250</v>
      </c>
      <c r="J77" s="144">
        <f t="shared" si="8"/>
        <v>100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98">
        <v>390</v>
      </c>
      <c r="E78" s="198"/>
      <c r="F78" s="198"/>
      <c r="G78" s="104">
        <f t="shared" si="6"/>
        <v>390</v>
      </c>
      <c r="H78" s="104">
        <f t="shared" si="7"/>
        <v>390</v>
      </c>
      <c r="I78" s="104">
        <v>465</v>
      </c>
      <c r="J78" s="144">
        <f t="shared" si="8"/>
        <v>83.870967741935488</v>
      </c>
    </row>
    <row r="79" spans="1:10" ht="24.95" customHeight="1" x14ac:dyDescent="0.2">
      <c r="A79" s="33">
        <v>77</v>
      </c>
      <c r="B79" s="143" t="s">
        <v>14</v>
      </c>
      <c r="C79" s="81" t="s">
        <v>2</v>
      </c>
      <c r="D79" s="198">
        <v>370</v>
      </c>
      <c r="E79" s="198"/>
      <c r="F79" s="198"/>
      <c r="G79" s="104">
        <f t="shared" si="6"/>
        <v>370</v>
      </c>
      <c r="H79" s="104">
        <f t="shared" si="7"/>
        <v>370</v>
      </c>
      <c r="I79" s="104">
        <v>354.5</v>
      </c>
      <c r="J79" s="144">
        <f t="shared" si="8"/>
        <v>104.37235543018335</v>
      </c>
    </row>
    <row r="80" spans="1:10" ht="24.95" customHeight="1" x14ac:dyDescent="0.2">
      <c r="A80" s="33">
        <v>78</v>
      </c>
      <c r="B80" s="143" t="s">
        <v>158</v>
      </c>
      <c r="C80" s="81" t="s">
        <v>2</v>
      </c>
      <c r="D80" s="198">
        <v>230</v>
      </c>
      <c r="E80" s="198">
        <v>300</v>
      </c>
      <c r="F80" s="198"/>
      <c r="G80" s="104">
        <f t="shared" si="6"/>
        <v>265</v>
      </c>
      <c r="H80" s="104">
        <f t="shared" si="7"/>
        <v>265</v>
      </c>
      <c r="I80" s="104">
        <v>257.5</v>
      </c>
      <c r="J80" s="144">
        <f t="shared" si="8"/>
        <v>102.91262135922329</v>
      </c>
    </row>
    <row r="81" spans="1:10" ht="24.95" customHeight="1" x14ac:dyDescent="0.2">
      <c r="A81" s="33">
        <v>79</v>
      </c>
      <c r="B81" s="143" t="s">
        <v>42</v>
      </c>
      <c r="C81" s="81" t="s">
        <v>2</v>
      </c>
      <c r="D81" s="198">
        <v>240</v>
      </c>
      <c r="E81" s="198">
        <v>218</v>
      </c>
      <c r="F81" s="198">
        <v>213</v>
      </c>
      <c r="G81" s="104">
        <f t="shared" si="6"/>
        <v>223.66666666666666</v>
      </c>
      <c r="H81" s="104">
        <f t="shared" si="7"/>
        <v>223.66666666666666</v>
      </c>
      <c r="I81" s="104">
        <v>231</v>
      </c>
      <c r="J81" s="144">
        <f t="shared" si="8"/>
        <v>96.825396825396822</v>
      </c>
    </row>
    <row r="82" spans="1:10" ht="24.95" customHeight="1" x14ac:dyDescent="0.2">
      <c r="A82" s="33">
        <v>80</v>
      </c>
      <c r="B82" s="143" t="s">
        <v>44</v>
      </c>
      <c r="C82" s="81" t="s">
        <v>2</v>
      </c>
      <c r="D82" s="198"/>
      <c r="E82" s="198"/>
      <c r="F82" s="198"/>
      <c r="G82" s="104" t="e">
        <f t="shared" si="6"/>
        <v>#DIV/0!</v>
      </c>
      <c r="H82" s="104" t="str">
        <f t="shared" si="7"/>
        <v/>
      </c>
      <c r="I82" s="104" t="s">
        <v>203</v>
      </c>
      <c r="J82" s="144" t="e">
        <f t="shared" si="8"/>
        <v>#VALUE!</v>
      </c>
    </row>
    <row r="83" spans="1:10" ht="24.95" customHeight="1" x14ac:dyDescent="0.2">
      <c r="A83" s="33">
        <v>81</v>
      </c>
      <c r="B83" s="143" t="s">
        <v>33</v>
      </c>
      <c r="C83" s="81" t="s">
        <v>2</v>
      </c>
      <c r="D83" s="198">
        <v>220</v>
      </c>
      <c r="E83" s="198"/>
      <c r="F83" s="198"/>
      <c r="G83" s="104">
        <f t="shared" si="6"/>
        <v>220</v>
      </c>
      <c r="H83" s="104">
        <f t="shared" si="7"/>
        <v>220</v>
      </c>
      <c r="I83" s="104">
        <v>215.29999999999998</v>
      </c>
      <c r="J83" s="144">
        <f t="shared" si="8"/>
        <v>102.18300046446819</v>
      </c>
    </row>
    <row r="84" spans="1:10" ht="24.95" customHeight="1" x14ac:dyDescent="0.2">
      <c r="A84" s="33">
        <v>82</v>
      </c>
      <c r="B84" s="143" t="s">
        <v>46</v>
      </c>
      <c r="C84" s="81" t="s">
        <v>2</v>
      </c>
      <c r="D84" s="198">
        <v>250</v>
      </c>
      <c r="E84" s="198">
        <v>274</v>
      </c>
      <c r="F84" s="198"/>
      <c r="G84" s="104">
        <f t="shared" si="6"/>
        <v>262</v>
      </c>
      <c r="H84" s="104">
        <f t="shared" si="7"/>
        <v>262</v>
      </c>
      <c r="I84" s="104">
        <v>250</v>
      </c>
      <c r="J84" s="144">
        <f t="shared" si="8"/>
        <v>104.80000000000001</v>
      </c>
    </row>
    <row r="85" spans="1:10" ht="24.95" customHeight="1" x14ac:dyDescent="0.2">
      <c r="A85" s="33">
        <v>83</v>
      </c>
      <c r="B85" s="143" t="s">
        <v>159</v>
      </c>
      <c r="C85" s="145" t="s">
        <v>2</v>
      </c>
      <c r="D85" s="198"/>
      <c r="E85" s="198"/>
      <c r="F85" s="198"/>
      <c r="G85" s="104" t="e">
        <f t="shared" si="6"/>
        <v>#DIV/0!</v>
      </c>
      <c r="H85" s="104" t="str">
        <f t="shared" si="7"/>
        <v/>
      </c>
      <c r="I85" s="104" t="s">
        <v>203</v>
      </c>
      <c r="J85" s="144" t="e">
        <f t="shared" si="8"/>
        <v>#VALUE!</v>
      </c>
    </row>
    <row r="86" spans="1:10" ht="24.95" customHeight="1" x14ac:dyDescent="0.2">
      <c r="A86" s="33">
        <v>84</v>
      </c>
      <c r="B86" s="143" t="s">
        <v>160</v>
      </c>
      <c r="C86" s="145" t="s">
        <v>2</v>
      </c>
      <c r="D86" s="198"/>
      <c r="E86" s="198"/>
      <c r="F86" s="198"/>
      <c r="G86" s="104" t="e">
        <f t="shared" si="6"/>
        <v>#DIV/0!</v>
      </c>
      <c r="H86" s="104" t="str">
        <f t="shared" si="7"/>
        <v/>
      </c>
      <c r="I86" s="104" t="s">
        <v>203</v>
      </c>
      <c r="J86" s="144" t="e">
        <f t="shared" si="8"/>
        <v>#VALUE!</v>
      </c>
    </row>
    <row r="87" spans="1:10" ht="24.95" customHeight="1" x14ac:dyDescent="0.2">
      <c r="A87" s="33">
        <v>85</v>
      </c>
      <c r="B87" s="143" t="s">
        <v>161</v>
      </c>
      <c r="C87" s="145" t="s">
        <v>2</v>
      </c>
      <c r="D87" s="198"/>
      <c r="E87" s="198"/>
      <c r="F87" s="198"/>
      <c r="G87" s="104" t="e">
        <f t="shared" si="6"/>
        <v>#DIV/0!</v>
      </c>
      <c r="H87" s="104" t="str">
        <f t="shared" ref="H87:H115" si="9">IFERROR(G87,"")</f>
        <v/>
      </c>
      <c r="I87" s="104" t="s">
        <v>203</v>
      </c>
      <c r="J87" s="144" t="e">
        <f t="shared" si="8"/>
        <v>#VALUE!</v>
      </c>
    </row>
    <row r="88" spans="1:10" ht="24.95" customHeight="1" x14ac:dyDescent="0.2">
      <c r="A88" s="33">
        <v>86</v>
      </c>
      <c r="B88" s="143" t="s">
        <v>162</v>
      </c>
      <c r="C88" s="145" t="s">
        <v>2</v>
      </c>
      <c r="D88" s="198">
        <v>700</v>
      </c>
      <c r="E88" s="198"/>
      <c r="F88" s="198"/>
      <c r="G88" s="104">
        <f t="shared" si="6"/>
        <v>700</v>
      </c>
      <c r="H88" s="104">
        <f t="shared" si="9"/>
        <v>700</v>
      </c>
      <c r="I88" s="104">
        <v>729.6</v>
      </c>
      <c r="J88" s="144">
        <f t="shared" si="8"/>
        <v>95.942982456140342</v>
      </c>
    </row>
    <row r="89" spans="1:10" ht="24.95" customHeight="1" x14ac:dyDescent="0.2">
      <c r="A89" s="33">
        <v>87</v>
      </c>
      <c r="B89" s="143" t="s">
        <v>138</v>
      </c>
      <c r="C89" s="81" t="s">
        <v>2</v>
      </c>
      <c r="D89" s="198"/>
      <c r="E89" s="198"/>
      <c r="F89" s="198"/>
      <c r="G89" s="104" t="e">
        <f t="shared" ref="G89:G117" si="10">AVERAGEIF(D89:F89,"&gt;0")</f>
        <v>#DIV/0!</v>
      </c>
      <c r="H89" s="104" t="str">
        <f t="shared" si="9"/>
        <v/>
      </c>
      <c r="I89" s="104" t="s">
        <v>203</v>
      </c>
      <c r="J89" s="144" t="e">
        <f t="shared" si="8"/>
        <v>#VALUE!</v>
      </c>
    </row>
    <row r="90" spans="1:10" ht="24.95" customHeight="1" x14ac:dyDescent="0.2">
      <c r="A90" s="33">
        <v>88</v>
      </c>
      <c r="B90" s="143" t="s">
        <v>76</v>
      </c>
      <c r="C90" s="81" t="s">
        <v>2</v>
      </c>
      <c r="D90" s="198">
        <v>500</v>
      </c>
      <c r="E90" s="198"/>
      <c r="F90" s="198"/>
      <c r="G90" s="104">
        <f t="shared" si="10"/>
        <v>500</v>
      </c>
      <c r="H90" s="104">
        <f t="shared" si="9"/>
        <v>500</v>
      </c>
      <c r="I90" s="104">
        <v>500</v>
      </c>
      <c r="J90" s="144">
        <f t="shared" si="8"/>
        <v>100</v>
      </c>
    </row>
    <row r="91" spans="1:10" ht="24.95" customHeight="1" x14ac:dyDescent="0.2">
      <c r="A91" s="33">
        <v>89</v>
      </c>
      <c r="B91" s="143" t="s">
        <v>31</v>
      </c>
      <c r="C91" s="81" t="s">
        <v>2</v>
      </c>
      <c r="D91" s="198">
        <v>95</v>
      </c>
      <c r="E91" s="198">
        <v>95</v>
      </c>
      <c r="F91" s="198">
        <v>87</v>
      </c>
      <c r="G91" s="104">
        <f t="shared" si="10"/>
        <v>92.333333333333329</v>
      </c>
      <c r="H91" s="104">
        <f t="shared" si="9"/>
        <v>92.333333333333329</v>
      </c>
      <c r="I91" s="104">
        <v>91.5</v>
      </c>
      <c r="J91" s="144">
        <f t="shared" si="8"/>
        <v>100.91074681238614</v>
      </c>
    </row>
    <row r="92" spans="1:10" ht="24.95" customHeight="1" x14ac:dyDescent="0.2">
      <c r="A92" s="33">
        <v>90</v>
      </c>
      <c r="B92" s="143" t="s">
        <v>111</v>
      </c>
      <c r="C92" s="81" t="s">
        <v>2</v>
      </c>
      <c r="D92" s="198">
        <v>51</v>
      </c>
      <c r="E92" s="198"/>
      <c r="F92" s="198"/>
      <c r="G92" s="104">
        <f t="shared" si="10"/>
        <v>51</v>
      </c>
      <c r="H92" s="104">
        <f t="shared" si="9"/>
        <v>51</v>
      </c>
      <c r="I92" s="104" t="s">
        <v>203</v>
      </c>
      <c r="J92" s="144" t="e">
        <f t="shared" si="8"/>
        <v>#VALUE!</v>
      </c>
    </row>
    <row r="93" spans="1:10" ht="24.95" customHeight="1" x14ac:dyDescent="0.2">
      <c r="A93" s="33">
        <v>91</v>
      </c>
      <c r="B93" s="143" t="s">
        <v>163</v>
      </c>
      <c r="C93" s="81" t="s">
        <v>2</v>
      </c>
      <c r="D93" s="198"/>
      <c r="E93" s="198"/>
      <c r="F93" s="198"/>
      <c r="G93" s="104" t="e">
        <f t="shared" si="10"/>
        <v>#DIV/0!</v>
      </c>
      <c r="H93" s="104" t="str">
        <f t="shared" si="9"/>
        <v/>
      </c>
      <c r="I93" s="104">
        <v>360</v>
      </c>
      <c r="J93" s="144" t="e">
        <f t="shared" si="8"/>
        <v>#VALUE!</v>
      </c>
    </row>
    <row r="94" spans="1:10" ht="24.95" customHeight="1" x14ac:dyDescent="0.2">
      <c r="A94" s="33">
        <v>92</v>
      </c>
      <c r="B94" s="143" t="s">
        <v>112</v>
      </c>
      <c r="C94" s="81" t="s">
        <v>2</v>
      </c>
      <c r="D94" s="198"/>
      <c r="E94" s="198"/>
      <c r="F94" s="198"/>
      <c r="G94" s="104" t="e">
        <f t="shared" si="10"/>
        <v>#DIV/0!</v>
      </c>
      <c r="H94" s="104" t="str">
        <f t="shared" si="9"/>
        <v/>
      </c>
      <c r="I94" s="104" t="s">
        <v>203</v>
      </c>
      <c r="J94" s="144" t="e">
        <f t="shared" si="8"/>
        <v>#VALUE!</v>
      </c>
    </row>
    <row r="95" spans="1:10" ht="24.95" customHeight="1" x14ac:dyDescent="0.2">
      <c r="A95" s="33">
        <v>93</v>
      </c>
      <c r="B95" s="143" t="s">
        <v>18</v>
      </c>
      <c r="C95" s="81" t="s">
        <v>2</v>
      </c>
      <c r="D95" s="198">
        <v>350</v>
      </c>
      <c r="E95" s="198"/>
      <c r="F95" s="198"/>
      <c r="G95" s="104">
        <f t="shared" si="10"/>
        <v>350</v>
      </c>
      <c r="H95" s="104">
        <f t="shared" si="9"/>
        <v>350</v>
      </c>
      <c r="I95" s="104">
        <v>350</v>
      </c>
      <c r="J95" s="144">
        <f t="shared" si="8"/>
        <v>100</v>
      </c>
    </row>
    <row r="96" spans="1:10" ht="24.95" customHeight="1" x14ac:dyDescent="0.2">
      <c r="A96" s="33">
        <v>94</v>
      </c>
      <c r="B96" s="143" t="s">
        <v>113</v>
      </c>
      <c r="C96" s="81" t="s">
        <v>2</v>
      </c>
      <c r="D96" s="198"/>
      <c r="E96" s="198"/>
      <c r="F96" s="198"/>
      <c r="G96" s="104" t="e">
        <f t="shared" si="10"/>
        <v>#DIV/0!</v>
      </c>
      <c r="H96" s="104" t="str">
        <f t="shared" si="9"/>
        <v/>
      </c>
      <c r="I96" s="104" t="s">
        <v>203</v>
      </c>
      <c r="J96" s="144" t="e">
        <f t="shared" si="8"/>
        <v>#VALUE!</v>
      </c>
    </row>
    <row r="97" spans="1:10" ht="21" customHeight="1" x14ac:dyDescent="0.2">
      <c r="A97" s="33">
        <v>95</v>
      </c>
      <c r="B97" s="143" t="s">
        <v>164</v>
      </c>
      <c r="C97" s="81" t="s">
        <v>61</v>
      </c>
      <c r="D97" s="198"/>
      <c r="E97" s="198"/>
      <c r="F97" s="198">
        <v>30</v>
      </c>
      <c r="G97" s="104">
        <f t="shared" si="10"/>
        <v>30</v>
      </c>
      <c r="H97" s="104">
        <f t="shared" si="9"/>
        <v>30</v>
      </c>
      <c r="I97" s="104" t="s">
        <v>203</v>
      </c>
      <c r="J97" s="144" t="e">
        <f t="shared" si="8"/>
        <v>#VALUE!</v>
      </c>
    </row>
    <row r="98" spans="1:10" ht="32.25" customHeight="1" x14ac:dyDescent="0.2">
      <c r="A98" s="33">
        <v>96</v>
      </c>
      <c r="B98" s="143" t="s">
        <v>165</v>
      </c>
      <c r="C98" s="81" t="s">
        <v>61</v>
      </c>
      <c r="D98" s="198"/>
      <c r="E98" s="198"/>
      <c r="F98" s="198">
        <v>106</v>
      </c>
      <c r="G98" s="104">
        <f t="shared" si="10"/>
        <v>106</v>
      </c>
      <c r="H98" s="104">
        <f t="shared" si="9"/>
        <v>106</v>
      </c>
      <c r="I98" s="104" t="s">
        <v>203</v>
      </c>
      <c r="J98" s="144" t="e">
        <f t="shared" si="8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98">
        <v>29</v>
      </c>
      <c r="E99" s="198"/>
      <c r="F99" s="198"/>
      <c r="G99" s="104">
        <f t="shared" si="10"/>
        <v>29</v>
      </c>
      <c r="H99" s="104">
        <f t="shared" si="9"/>
        <v>29</v>
      </c>
      <c r="I99" s="104">
        <v>29</v>
      </c>
      <c r="J99" s="144">
        <f>H99/I99*100</f>
        <v>100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98">
        <v>115</v>
      </c>
      <c r="E100" s="198">
        <v>150</v>
      </c>
      <c r="F100" s="198">
        <v>77</v>
      </c>
      <c r="G100" s="104">
        <f t="shared" si="10"/>
        <v>114</v>
      </c>
      <c r="H100" s="104">
        <f t="shared" si="9"/>
        <v>114</v>
      </c>
      <c r="I100" s="104">
        <v>115</v>
      </c>
      <c r="J100" s="144">
        <f t="shared" si="8"/>
        <v>99.130434782608702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98">
        <v>20</v>
      </c>
      <c r="E101" s="198">
        <v>28</v>
      </c>
      <c r="F101" s="198">
        <v>28</v>
      </c>
      <c r="G101" s="104">
        <f t="shared" si="10"/>
        <v>25.333333333333332</v>
      </c>
      <c r="H101" s="104">
        <f t="shared" si="9"/>
        <v>25.333333333333332</v>
      </c>
      <c r="I101" s="104">
        <v>24</v>
      </c>
      <c r="J101" s="144">
        <f t="shared" si="8"/>
        <v>105.55555555555556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98">
        <v>230</v>
      </c>
      <c r="E102" s="198"/>
      <c r="F102" s="198">
        <v>230</v>
      </c>
      <c r="G102" s="104">
        <f t="shared" si="10"/>
        <v>230</v>
      </c>
      <c r="H102" s="104">
        <f t="shared" si="9"/>
        <v>230</v>
      </c>
      <c r="I102" s="104">
        <v>220</v>
      </c>
      <c r="J102" s="144">
        <f t="shared" si="8"/>
        <v>104.54545454545455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98">
        <v>208</v>
      </c>
      <c r="E103" s="198"/>
      <c r="F103" s="198"/>
      <c r="G103" s="104">
        <f t="shared" si="10"/>
        <v>208</v>
      </c>
      <c r="H103" s="104">
        <f t="shared" si="9"/>
        <v>208</v>
      </c>
      <c r="I103" s="104">
        <v>212.5</v>
      </c>
      <c r="J103" s="144">
        <f t="shared" si="8"/>
        <v>97.882352941176478</v>
      </c>
    </row>
    <row r="104" spans="1:10" ht="31.5" customHeight="1" x14ac:dyDescent="0.2">
      <c r="A104" s="33">
        <v>102</v>
      </c>
      <c r="B104" s="68" t="s">
        <v>115</v>
      </c>
      <c r="C104" s="57" t="s">
        <v>2</v>
      </c>
      <c r="D104" s="198">
        <v>880</v>
      </c>
      <c r="E104" s="198">
        <v>950</v>
      </c>
      <c r="F104" s="198"/>
      <c r="G104" s="104">
        <f t="shared" si="10"/>
        <v>915</v>
      </c>
      <c r="H104" s="104">
        <f t="shared" si="9"/>
        <v>915</v>
      </c>
      <c r="I104" s="104">
        <v>905</v>
      </c>
      <c r="J104" s="144">
        <f t="shared" si="8"/>
        <v>101.10497237569061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98">
        <v>485</v>
      </c>
      <c r="E105" s="198"/>
      <c r="F105" s="198"/>
      <c r="G105" s="104">
        <f t="shared" si="10"/>
        <v>485</v>
      </c>
      <c r="H105" s="104">
        <f t="shared" si="9"/>
        <v>485</v>
      </c>
      <c r="I105" s="104">
        <v>521.5</v>
      </c>
      <c r="J105" s="144">
        <f t="shared" si="8"/>
        <v>93.000958772770858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98">
        <v>515</v>
      </c>
      <c r="E106" s="198"/>
      <c r="F106" s="198"/>
      <c r="G106" s="104">
        <f t="shared" si="10"/>
        <v>515</v>
      </c>
      <c r="H106" s="104">
        <f t="shared" si="9"/>
        <v>515</v>
      </c>
      <c r="I106" s="104">
        <v>515</v>
      </c>
      <c r="J106" s="144">
        <f t="shared" si="8"/>
        <v>100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98">
        <v>310</v>
      </c>
      <c r="E107" s="198"/>
      <c r="F107" s="198"/>
      <c r="G107" s="104">
        <f t="shared" si="10"/>
        <v>310</v>
      </c>
      <c r="H107" s="104">
        <f t="shared" si="9"/>
        <v>310</v>
      </c>
      <c r="I107" s="104">
        <v>310</v>
      </c>
      <c r="J107" s="144">
        <f t="shared" si="8"/>
        <v>100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98">
        <v>250</v>
      </c>
      <c r="E108" s="198"/>
      <c r="F108" s="198"/>
      <c r="G108" s="104">
        <f t="shared" si="10"/>
        <v>250</v>
      </c>
      <c r="H108" s="104">
        <f t="shared" si="9"/>
        <v>250</v>
      </c>
      <c r="I108" s="104">
        <v>310</v>
      </c>
      <c r="J108" s="144">
        <f t="shared" si="8"/>
        <v>80.645161290322577</v>
      </c>
    </row>
    <row r="109" spans="1:10" ht="21" customHeight="1" x14ac:dyDescent="0.2">
      <c r="A109" s="33">
        <v>107</v>
      </c>
      <c r="B109" s="68" t="s">
        <v>116</v>
      </c>
      <c r="C109" s="57" t="s">
        <v>2</v>
      </c>
      <c r="D109" s="198">
        <v>220</v>
      </c>
      <c r="E109" s="198">
        <v>220</v>
      </c>
      <c r="F109" s="198"/>
      <c r="G109" s="104">
        <f t="shared" si="10"/>
        <v>220</v>
      </c>
      <c r="H109" s="104">
        <f t="shared" si="9"/>
        <v>220</v>
      </c>
      <c r="I109" s="104">
        <v>205</v>
      </c>
      <c r="J109" s="144">
        <f t="shared" si="8"/>
        <v>107.31707317073172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98">
        <v>230</v>
      </c>
      <c r="E110" s="198">
        <v>210</v>
      </c>
      <c r="F110" s="198"/>
      <c r="G110" s="104">
        <f t="shared" si="10"/>
        <v>220</v>
      </c>
      <c r="H110" s="104">
        <f t="shared" si="9"/>
        <v>220</v>
      </c>
      <c r="I110" s="104">
        <v>230</v>
      </c>
      <c r="J110" s="144">
        <f t="shared" si="8"/>
        <v>95.652173913043484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98">
        <v>350</v>
      </c>
      <c r="E111" s="198"/>
      <c r="F111" s="198">
        <v>365.2</v>
      </c>
      <c r="G111" s="104">
        <f t="shared" si="10"/>
        <v>357.6</v>
      </c>
      <c r="H111" s="104">
        <f t="shared" si="9"/>
        <v>357.6</v>
      </c>
      <c r="I111" s="104">
        <v>367.5</v>
      </c>
      <c r="J111" s="144">
        <f t="shared" si="8"/>
        <v>97.306122448979593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98"/>
      <c r="E112" s="198"/>
      <c r="F112" s="198">
        <v>85.71</v>
      </c>
      <c r="G112" s="104">
        <f t="shared" si="10"/>
        <v>85.71</v>
      </c>
      <c r="H112" s="104">
        <f t="shared" si="9"/>
        <v>85.71</v>
      </c>
      <c r="I112" s="104">
        <v>78.569999999999993</v>
      </c>
      <c r="J112" s="144">
        <f t="shared" si="8"/>
        <v>109.08743795341734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98"/>
      <c r="E113" s="198"/>
      <c r="F113" s="198">
        <v>85.71</v>
      </c>
      <c r="G113" s="104">
        <f t="shared" si="10"/>
        <v>85.71</v>
      </c>
      <c r="H113" s="104">
        <f t="shared" si="9"/>
        <v>85.71</v>
      </c>
      <c r="I113" s="104">
        <v>78.569999999999993</v>
      </c>
      <c r="J113" s="144">
        <f t="shared" si="8"/>
        <v>109.08743795341734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98">
        <v>2</v>
      </c>
      <c r="E114" s="198">
        <v>2.6</v>
      </c>
      <c r="F114" s="198">
        <v>3</v>
      </c>
      <c r="G114" s="104">
        <f t="shared" si="10"/>
        <v>2.5333333333333332</v>
      </c>
      <c r="H114" s="104">
        <f t="shared" si="9"/>
        <v>2.5333333333333332</v>
      </c>
      <c r="I114" s="104">
        <v>2.4666666666666668</v>
      </c>
      <c r="J114" s="144">
        <f t="shared" ref="J114:J122" si="11">H114/I114*100</f>
        <v>102.70270270270269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98">
        <v>980</v>
      </c>
      <c r="E115" s="198">
        <v>1000</v>
      </c>
      <c r="F115" s="198">
        <v>835</v>
      </c>
      <c r="G115" s="104">
        <f t="shared" si="10"/>
        <v>938.33333333333337</v>
      </c>
      <c r="H115" s="104">
        <f t="shared" si="9"/>
        <v>938.33333333333337</v>
      </c>
      <c r="I115" s="104">
        <v>905</v>
      </c>
      <c r="J115" s="144">
        <f t="shared" si="11"/>
        <v>103.68324125230204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98"/>
      <c r="E116" s="198"/>
      <c r="F116" s="198"/>
      <c r="G116" s="104" t="e">
        <f t="shared" si="10"/>
        <v>#DIV/0!</v>
      </c>
      <c r="H116" s="104" t="str">
        <f t="shared" ref="H116:H123" si="12">IFERROR(G116,"")</f>
        <v/>
      </c>
      <c r="I116" s="104" t="s">
        <v>203</v>
      </c>
      <c r="J116" s="144" t="e">
        <f t="shared" si="11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98">
        <v>400</v>
      </c>
      <c r="E117" s="198"/>
      <c r="F117" s="198"/>
      <c r="G117" s="104">
        <f t="shared" si="10"/>
        <v>400</v>
      </c>
      <c r="H117" s="104">
        <f t="shared" si="12"/>
        <v>400</v>
      </c>
      <c r="I117" s="104">
        <v>420</v>
      </c>
      <c r="J117" s="144">
        <f t="shared" si="11"/>
        <v>95.238095238095227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98">
        <v>380</v>
      </c>
      <c r="E118" s="198"/>
      <c r="F118" s="198"/>
      <c r="G118" s="104">
        <f t="shared" ref="G118:G123" si="13">AVERAGEIF(D118:F118,"&gt;0")</f>
        <v>380</v>
      </c>
      <c r="H118" s="104">
        <f t="shared" si="12"/>
        <v>380</v>
      </c>
      <c r="I118" s="104">
        <v>380</v>
      </c>
      <c r="J118" s="144">
        <f t="shared" si="11"/>
        <v>100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98">
        <v>350</v>
      </c>
      <c r="E119" s="198"/>
      <c r="F119" s="198"/>
      <c r="G119" s="104">
        <f t="shared" si="13"/>
        <v>350</v>
      </c>
      <c r="H119" s="104">
        <f t="shared" si="12"/>
        <v>350</v>
      </c>
      <c r="I119" s="104">
        <v>350</v>
      </c>
      <c r="J119" s="144">
        <f t="shared" si="11"/>
        <v>100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98"/>
      <c r="E120" s="198">
        <v>1200</v>
      </c>
      <c r="F120" s="198"/>
      <c r="G120" s="104">
        <f t="shared" si="13"/>
        <v>1200</v>
      </c>
      <c r="H120" s="104">
        <f t="shared" si="12"/>
        <v>1200</v>
      </c>
      <c r="I120" s="104" t="s">
        <v>203</v>
      </c>
      <c r="J120" s="144" t="e">
        <f t="shared" si="11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81">
        <v>1000</v>
      </c>
      <c r="E121" s="81">
        <v>950</v>
      </c>
      <c r="F121" s="81"/>
      <c r="G121" s="104">
        <f t="shared" si="13"/>
        <v>975</v>
      </c>
      <c r="H121" s="104">
        <f t="shared" si="12"/>
        <v>975</v>
      </c>
      <c r="I121" s="104">
        <v>980</v>
      </c>
      <c r="J121" s="144">
        <f t="shared" si="11"/>
        <v>99.489795918367349</v>
      </c>
    </row>
    <row r="122" spans="1:10" ht="21" customHeight="1" x14ac:dyDescent="0.25">
      <c r="A122" s="33">
        <v>120</v>
      </c>
      <c r="B122" s="68" t="s">
        <v>120</v>
      </c>
      <c r="C122" s="57" t="s">
        <v>2</v>
      </c>
      <c r="D122" s="200">
        <v>220</v>
      </c>
      <c r="E122" s="200">
        <v>220</v>
      </c>
      <c r="F122" s="81"/>
      <c r="G122" s="104">
        <f t="shared" si="13"/>
        <v>220</v>
      </c>
      <c r="H122" s="104">
        <f t="shared" si="12"/>
        <v>220</v>
      </c>
      <c r="I122" s="104">
        <v>238</v>
      </c>
      <c r="J122" s="144">
        <f t="shared" si="11"/>
        <v>92.436974789915965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201">
        <v>15</v>
      </c>
      <c r="E123" s="201"/>
      <c r="F123" s="202"/>
      <c r="G123" s="104">
        <f t="shared" si="13"/>
        <v>15</v>
      </c>
      <c r="H123" s="104">
        <f t="shared" si="12"/>
        <v>15</v>
      </c>
      <c r="I123" s="104">
        <v>15.5</v>
      </c>
      <c r="J123" s="144">
        <f>H123/I123*100</f>
        <v>96.774193548387103</v>
      </c>
    </row>
  </sheetData>
  <sortState ref="B3:K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50" orientation="portrait" r:id="rId1"/>
  <headerFooter alignWithMargins="0">
    <oddHeader>&amp;L&amp;9&amp;F&amp;C&amp;9&amp;P&amp;R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K123"/>
  <sheetViews>
    <sheetView view="pageBreakPreview" zoomScale="80" zoomScaleNormal="100" zoomScaleSheetLayoutView="80" workbookViewId="0">
      <pane xSplit="2" ySplit="1" topLeftCell="C17" activePane="bottomRight" state="frozen"/>
      <selection activeCell="G18" sqref="G18"/>
      <selection pane="topRight" activeCell="G18" sqref="G18"/>
      <selection pane="bottomLeft" activeCell="G18" sqref="G18"/>
      <selection pane="bottomRight" activeCell="D30" sqref="D30"/>
    </sheetView>
  </sheetViews>
  <sheetFormatPr defaultColWidth="9" defaultRowHeight="21" customHeight="1" x14ac:dyDescent="0.2"/>
  <cols>
    <col min="1" max="1" width="5.875" style="1" customWidth="1"/>
    <col min="2" max="2" width="27.25" style="7" customWidth="1"/>
    <col min="3" max="3" width="7.25" style="18" customWidth="1"/>
    <col min="4" max="6" width="10.625" style="9" customWidth="1"/>
    <col min="7" max="8" width="10.625" style="14" customWidth="1"/>
    <col min="9" max="9" width="9" style="14"/>
    <col min="10" max="10" width="8.75" style="14" customWidth="1"/>
    <col min="11" max="16384" width="9" style="1"/>
  </cols>
  <sheetData>
    <row r="1" spans="1:11" s="2" customFormat="1" ht="48.75" customHeight="1" x14ac:dyDescent="0.2">
      <c r="B1" s="21" t="s">
        <v>62</v>
      </c>
      <c r="C1" s="22"/>
      <c r="D1" s="10"/>
      <c r="E1" s="10"/>
      <c r="F1" s="10"/>
      <c r="G1" s="17"/>
      <c r="H1" s="17"/>
      <c r="I1" s="17"/>
      <c r="J1" s="17"/>
    </row>
    <row r="2" spans="1:11" s="3" customFormat="1" ht="49.5" customHeight="1" x14ac:dyDescent="0.2">
      <c r="A2" s="58"/>
      <c r="B2" s="59" t="s">
        <v>0</v>
      </c>
      <c r="C2" s="59" t="s">
        <v>1</v>
      </c>
      <c r="D2" s="82" t="s">
        <v>185</v>
      </c>
      <c r="E2" s="82" t="s">
        <v>144</v>
      </c>
      <c r="F2" s="82" t="s">
        <v>145</v>
      </c>
      <c r="H2" s="60" t="s">
        <v>3</v>
      </c>
      <c r="I2" s="125" t="s">
        <v>78</v>
      </c>
      <c r="J2" s="125" t="s">
        <v>72</v>
      </c>
    </row>
    <row r="3" spans="1:11" s="3" customFormat="1" ht="24.95" customHeight="1" x14ac:dyDescent="0.2">
      <c r="A3" s="33">
        <v>1</v>
      </c>
      <c r="B3" s="55" t="s">
        <v>96</v>
      </c>
      <c r="C3" s="56" t="s">
        <v>2</v>
      </c>
      <c r="D3" s="154"/>
      <c r="E3" s="154">
        <v>159.9</v>
      </c>
      <c r="F3" s="154">
        <v>210</v>
      </c>
      <c r="G3" s="91">
        <f>AVERAGEIF(D3:F3,"&gt;0")</f>
        <v>184.95</v>
      </c>
      <c r="H3" s="91">
        <f>IFERROR(G3,"")</f>
        <v>184.95</v>
      </c>
      <c r="I3" s="91" t="s">
        <v>203</v>
      </c>
      <c r="J3" s="144" t="e">
        <f>H3/I3*100</f>
        <v>#VALUE!</v>
      </c>
      <c r="K3" s="3">
        <v>0</v>
      </c>
    </row>
    <row r="4" spans="1:11" ht="24.95" customHeight="1" x14ac:dyDescent="0.2">
      <c r="A4" s="33">
        <v>2</v>
      </c>
      <c r="B4" s="55" t="s">
        <v>34</v>
      </c>
      <c r="C4" s="54" t="s">
        <v>2</v>
      </c>
      <c r="D4" s="154">
        <v>283.19</v>
      </c>
      <c r="E4" s="154">
        <v>217.7</v>
      </c>
      <c r="F4" s="154">
        <v>265.52</v>
      </c>
      <c r="G4" s="91">
        <f t="shared" ref="G4:G29" si="0">AVERAGEIF(D4:F4,"&gt;0")</f>
        <v>255.47</v>
      </c>
      <c r="H4" s="91">
        <f t="shared" ref="H4:H29" si="1">IFERROR(G4,"")</f>
        <v>255.47</v>
      </c>
      <c r="I4" s="91">
        <v>255.47</v>
      </c>
      <c r="J4" s="144">
        <f t="shared" ref="J4:J58" si="2">H4/I4*100</f>
        <v>100</v>
      </c>
    </row>
    <row r="5" spans="1:11" ht="24.95" customHeight="1" x14ac:dyDescent="0.2">
      <c r="A5" s="33">
        <v>3</v>
      </c>
      <c r="B5" s="55" t="s">
        <v>97</v>
      </c>
      <c r="C5" s="54" t="s">
        <v>2</v>
      </c>
      <c r="D5" s="154">
        <v>219</v>
      </c>
      <c r="E5" s="154">
        <v>109.99</v>
      </c>
      <c r="F5" s="154">
        <v>161</v>
      </c>
      <c r="G5" s="91">
        <f t="shared" si="0"/>
        <v>163.33000000000001</v>
      </c>
      <c r="H5" s="91">
        <f t="shared" si="1"/>
        <v>163.33000000000001</v>
      </c>
      <c r="I5" s="91">
        <v>166</v>
      </c>
      <c r="J5" s="144">
        <f t="shared" si="2"/>
        <v>98.391566265060248</v>
      </c>
      <c r="K5" s="32"/>
    </row>
    <row r="6" spans="1:11" ht="24.95" customHeight="1" x14ac:dyDescent="0.2">
      <c r="A6" s="33">
        <v>4</v>
      </c>
      <c r="B6" s="143" t="s">
        <v>147</v>
      </c>
      <c r="C6" s="145" t="s">
        <v>2</v>
      </c>
      <c r="D6" s="154"/>
      <c r="E6" s="154"/>
      <c r="F6" s="154">
        <v>97</v>
      </c>
      <c r="G6" s="91">
        <f t="shared" si="0"/>
        <v>97</v>
      </c>
      <c r="H6" s="91">
        <f t="shared" si="1"/>
        <v>97</v>
      </c>
      <c r="I6" s="91" t="s">
        <v>203</v>
      </c>
      <c r="J6" s="144" t="e">
        <f t="shared" si="2"/>
        <v>#VALUE!</v>
      </c>
      <c r="K6" s="32"/>
    </row>
    <row r="7" spans="1:11" s="3" customFormat="1" ht="24.95" customHeight="1" x14ac:dyDescent="0.2">
      <c r="A7" s="33">
        <v>5</v>
      </c>
      <c r="B7" s="143" t="s">
        <v>122</v>
      </c>
      <c r="C7" s="81" t="s">
        <v>2</v>
      </c>
      <c r="D7" s="154"/>
      <c r="E7" s="154">
        <v>129.99</v>
      </c>
      <c r="F7" s="154">
        <v>210</v>
      </c>
      <c r="G7" s="91">
        <f t="shared" si="0"/>
        <v>169.995</v>
      </c>
      <c r="H7" s="91">
        <f t="shared" si="1"/>
        <v>169.995</v>
      </c>
      <c r="I7" s="91">
        <v>184.5</v>
      </c>
      <c r="J7" s="144">
        <f t="shared" si="2"/>
        <v>92.138211382113823</v>
      </c>
      <c r="K7" s="32"/>
    </row>
    <row r="8" spans="1:11" ht="24.95" customHeight="1" x14ac:dyDescent="0.2">
      <c r="A8" s="33">
        <v>6</v>
      </c>
      <c r="B8" s="143" t="s">
        <v>43</v>
      </c>
      <c r="C8" s="81" t="s">
        <v>2</v>
      </c>
      <c r="D8" s="169">
        <v>354</v>
      </c>
      <c r="E8" s="156"/>
      <c r="F8" s="169"/>
      <c r="G8" s="91">
        <f t="shared" si="0"/>
        <v>354</v>
      </c>
      <c r="H8" s="91">
        <f t="shared" si="1"/>
        <v>354</v>
      </c>
      <c r="I8" s="91">
        <v>376.5</v>
      </c>
      <c r="J8" s="144">
        <f t="shared" si="2"/>
        <v>94.023904382470121</v>
      </c>
      <c r="K8" s="32"/>
    </row>
    <row r="9" spans="1:11" ht="24.95" customHeight="1" x14ac:dyDescent="0.2">
      <c r="A9" s="33">
        <v>7</v>
      </c>
      <c r="B9" s="143" t="s">
        <v>45</v>
      </c>
      <c r="C9" s="81" t="s">
        <v>2</v>
      </c>
      <c r="D9" s="156">
        <v>385</v>
      </c>
      <c r="E9" s="156">
        <v>300</v>
      </c>
      <c r="F9" s="156">
        <v>330</v>
      </c>
      <c r="G9" s="91">
        <f t="shared" si="0"/>
        <v>338.33333333333331</v>
      </c>
      <c r="H9" s="91">
        <f t="shared" si="1"/>
        <v>338.33333333333331</v>
      </c>
      <c r="I9" s="91">
        <v>356.66499999999996</v>
      </c>
      <c r="J9" s="144">
        <f t="shared" si="2"/>
        <v>94.860256356338112</v>
      </c>
      <c r="K9" s="32"/>
    </row>
    <row r="10" spans="1:11" ht="24.95" customHeight="1" x14ac:dyDescent="0.2">
      <c r="A10" s="33">
        <v>8</v>
      </c>
      <c r="B10" s="143" t="s">
        <v>123</v>
      </c>
      <c r="C10" s="81" t="s">
        <v>2</v>
      </c>
      <c r="D10" s="156">
        <v>392</v>
      </c>
      <c r="E10" s="156">
        <v>279.99</v>
      </c>
      <c r="F10" s="155"/>
      <c r="G10" s="91">
        <f t="shared" si="0"/>
        <v>335.995</v>
      </c>
      <c r="H10" s="91">
        <f t="shared" si="1"/>
        <v>335.995</v>
      </c>
      <c r="I10" s="91">
        <v>371</v>
      </c>
      <c r="J10" s="144">
        <f t="shared" si="2"/>
        <v>90.564690026954182</v>
      </c>
      <c r="K10" s="32"/>
    </row>
    <row r="11" spans="1:11" ht="24.95" customHeight="1" x14ac:dyDescent="0.2">
      <c r="A11" s="33">
        <v>9</v>
      </c>
      <c r="B11" s="143" t="s">
        <v>124</v>
      </c>
      <c r="C11" s="81" t="s">
        <v>2</v>
      </c>
      <c r="D11" s="156"/>
      <c r="E11" s="156"/>
      <c r="F11" s="156"/>
      <c r="G11" s="91" t="e">
        <f t="shared" si="0"/>
        <v>#DIV/0!</v>
      </c>
      <c r="H11" s="91" t="str">
        <f t="shared" si="1"/>
        <v/>
      </c>
      <c r="I11" s="91" t="s">
        <v>203</v>
      </c>
      <c r="J11" s="144" t="e">
        <f t="shared" si="2"/>
        <v>#VALUE!</v>
      </c>
      <c r="K11" s="32"/>
    </row>
    <row r="12" spans="1:11" ht="24.95" customHeight="1" x14ac:dyDescent="0.2">
      <c r="A12" s="33">
        <v>10</v>
      </c>
      <c r="B12" s="143" t="s">
        <v>125</v>
      </c>
      <c r="C12" s="81" t="s">
        <v>89</v>
      </c>
      <c r="D12" s="156"/>
      <c r="E12" s="156"/>
      <c r="F12" s="156">
        <v>22</v>
      </c>
      <c r="G12" s="91">
        <f t="shared" si="0"/>
        <v>22</v>
      </c>
      <c r="H12" s="91">
        <f t="shared" si="1"/>
        <v>22</v>
      </c>
      <c r="I12" s="91">
        <v>24</v>
      </c>
      <c r="J12" s="144">
        <f t="shared" si="2"/>
        <v>91.666666666666657</v>
      </c>
      <c r="K12" s="32"/>
    </row>
    <row r="13" spans="1:11" ht="24.95" customHeight="1" x14ac:dyDescent="0.2">
      <c r="A13" s="33">
        <v>11</v>
      </c>
      <c r="B13" s="143" t="s">
        <v>83</v>
      </c>
      <c r="C13" s="81" t="s">
        <v>2</v>
      </c>
      <c r="D13" s="156">
        <v>335</v>
      </c>
      <c r="E13" s="156"/>
      <c r="F13" s="156">
        <v>287</v>
      </c>
      <c r="G13" s="91">
        <f t="shared" si="0"/>
        <v>311</v>
      </c>
      <c r="H13" s="91">
        <f t="shared" si="1"/>
        <v>311</v>
      </c>
      <c r="I13" s="91">
        <v>317.5</v>
      </c>
      <c r="J13" s="144">
        <f t="shared" si="2"/>
        <v>97.952755905511808</v>
      </c>
      <c r="K13" s="32"/>
    </row>
    <row r="14" spans="1:11" ht="28.5" customHeight="1" x14ac:dyDescent="0.2">
      <c r="A14" s="33">
        <v>12</v>
      </c>
      <c r="B14" s="143" t="s">
        <v>98</v>
      </c>
      <c r="C14" s="81" t="s">
        <v>2</v>
      </c>
      <c r="D14" s="156"/>
      <c r="E14" s="156">
        <v>259</v>
      </c>
      <c r="F14" s="156"/>
      <c r="G14" s="91">
        <f t="shared" si="0"/>
        <v>259</v>
      </c>
      <c r="H14" s="91">
        <f t="shared" si="1"/>
        <v>259</v>
      </c>
      <c r="I14" s="91">
        <v>336</v>
      </c>
      <c r="J14" s="144">
        <f t="shared" si="2"/>
        <v>77.083333333333343</v>
      </c>
      <c r="K14" s="32"/>
    </row>
    <row r="15" spans="1:11" ht="24.95" customHeight="1" x14ac:dyDescent="0.2">
      <c r="A15" s="33">
        <v>13</v>
      </c>
      <c r="B15" s="143" t="s">
        <v>32</v>
      </c>
      <c r="C15" s="81" t="s">
        <v>2</v>
      </c>
      <c r="D15" s="156">
        <v>420</v>
      </c>
      <c r="E15" s="156">
        <v>330</v>
      </c>
      <c r="F15" s="156">
        <v>232.94</v>
      </c>
      <c r="G15" s="91">
        <f t="shared" si="0"/>
        <v>327.6466666666667</v>
      </c>
      <c r="H15" s="91">
        <f t="shared" si="1"/>
        <v>327.6466666666667</v>
      </c>
      <c r="I15" s="91">
        <v>327.6466666666667</v>
      </c>
      <c r="J15" s="144">
        <f t="shared" si="2"/>
        <v>100</v>
      </c>
      <c r="K15" s="32"/>
    </row>
    <row r="16" spans="1:11" ht="30" x14ac:dyDescent="0.2">
      <c r="A16" s="33">
        <v>14</v>
      </c>
      <c r="B16" s="143" t="s">
        <v>84</v>
      </c>
      <c r="C16" s="81" t="s">
        <v>2</v>
      </c>
      <c r="D16" s="156">
        <v>114</v>
      </c>
      <c r="E16" s="156">
        <v>200</v>
      </c>
      <c r="F16" s="156">
        <v>116</v>
      </c>
      <c r="G16" s="91">
        <f t="shared" si="0"/>
        <v>143.33333333333334</v>
      </c>
      <c r="H16" s="91">
        <f t="shared" si="1"/>
        <v>143.33333333333334</v>
      </c>
      <c r="I16" s="91">
        <v>143.33333333333334</v>
      </c>
      <c r="J16" s="144">
        <f t="shared" si="2"/>
        <v>100</v>
      </c>
      <c r="K16" s="32"/>
    </row>
    <row r="17" spans="1:11" ht="30" x14ac:dyDescent="0.2">
      <c r="A17" s="33">
        <v>15</v>
      </c>
      <c r="B17" s="143" t="s">
        <v>19</v>
      </c>
      <c r="C17" s="81" t="s">
        <v>2</v>
      </c>
      <c r="D17" s="156">
        <v>2090.91</v>
      </c>
      <c r="E17" s="156">
        <v>2000</v>
      </c>
      <c r="F17" s="156">
        <v>1818.18</v>
      </c>
      <c r="G17" s="91">
        <f t="shared" si="0"/>
        <v>1969.6966666666667</v>
      </c>
      <c r="H17" s="91">
        <f t="shared" si="1"/>
        <v>1969.6966666666667</v>
      </c>
      <c r="I17" s="91">
        <v>2066.6666666666665</v>
      </c>
      <c r="J17" s="144">
        <f t="shared" si="2"/>
        <v>95.307903225806456</v>
      </c>
      <c r="K17" s="32"/>
    </row>
    <row r="18" spans="1:11" ht="24.95" customHeight="1" x14ac:dyDescent="0.2">
      <c r="A18" s="33">
        <v>16</v>
      </c>
      <c r="B18" s="143" t="s">
        <v>148</v>
      </c>
      <c r="C18" s="145" t="s">
        <v>2</v>
      </c>
      <c r="D18" s="156"/>
      <c r="E18" s="156">
        <v>189.99</v>
      </c>
      <c r="F18" s="156">
        <v>290</v>
      </c>
      <c r="G18" s="91">
        <f t="shared" si="0"/>
        <v>239.995</v>
      </c>
      <c r="H18" s="91">
        <f t="shared" si="1"/>
        <v>239.995</v>
      </c>
      <c r="I18" s="91" t="s">
        <v>203</v>
      </c>
      <c r="J18" s="144" t="e">
        <f t="shared" si="2"/>
        <v>#VALUE!</v>
      </c>
      <c r="K18" s="32"/>
    </row>
    <row r="19" spans="1:11" ht="24.95" customHeight="1" x14ac:dyDescent="0.2">
      <c r="A19" s="33">
        <v>17</v>
      </c>
      <c r="B19" s="143" t="s">
        <v>53</v>
      </c>
      <c r="C19" s="81" t="s">
        <v>2</v>
      </c>
      <c r="D19" s="156">
        <v>257.5</v>
      </c>
      <c r="E19" s="83">
        <v>220</v>
      </c>
      <c r="F19" s="155">
        <v>245.18</v>
      </c>
      <c r="G19" s="91">
        <f t="shared" si="0"/>
        <v>240.89333333333335</v>
      </c>
      <c r="H19" s="91">
        <f t="shared" si="1"/>
        <v>240.89333333333335</v>
      </c>
      <c r="I19" s="91">
        <v>279.66666666666669</v>
      </c>
      <c r="J19" s="144">
        <f t="shared" si="2"/>
        <v>86.135876042908222</v>
      </c>
      <c r="K19" s="32"/>
    </row>
    <row r="20" spans="1:11" ht="24.95" customHeight="1" x14ac:dyDescent="0.2">
      <c r="A20" s="33">
        <v>18</v>
      </c>
      <c r="B20" s="143" t="s">
        <v>60</v>
      </c>
      <c r="C20" s="81" t="s">
        <v>2</v>
      </c>
      <c r="D20" s="156">
        <v>2000</v>
      </c>
      <c r="E20" s="156">
        <v>1990</v>
      </c>
      <c r="F20" s="156">
        <v>1933.33</v>
      </c>
      <c r="G20" s="91">
        <f t="shared" si="0"/>
        <v>1974.4433333333334</v>
      </c>
      <c r="H20" s="91">
        <f t="shared" si="1"/>
        <v>1974.4433333333334</v>
      </c>
      <c r="I20" s="91">
        <v>1966.665</v>
      </c>
      <c r="J20" s="144">
        <f t="shared" si="2"/>
        <v>100.39550880975324</v>
      </c>
      <c r="K20" s="32"/>
    </row>
    <row r="21" spans="1:11" ht="24.95" customHeight="1" x14ac:dyDescent="0.2">
      <c r="A21" s="33">
        <v>19</v>
      </c>
      <c r="B21" s="143" t="s">
        <v>99</v>
      </c>
      <c r="C21" s="81" t="s">
        <v>2</v>
      </c>
      <c r="D21" s="156"/>
      <c r="E21" s="156"/>
      <c r="F21" s="156">
        <v>355</v>
      </c>
      <c r="G21" s="91">
        <f t="shared" si="0"/>
        <v>355</v>
      </c>
      <c r="H21" s="91">
        <f t="shared" si="1"/>
        <v>355</v>
      </c>
      <c r="I21" s="91">
        <v>363.5</v>
      </c>
      <c r="J21" s="144">
        <f t="shared" si="2"/>
        <v>97.661623108665751</v>
      </c>
      <c r="K21" s="32"/>
    </row>
    <row r="22" spans="1:11" ht="24.95" customHeight="1" x14ac:dyDescent="0.2">
      <c r="A22" s="33">
        <v>20</v>
      </c>
      <c r="B22" s="143" t="s">
        <v>39</v>
      </c>
      <c r="C22" s="81" t="s">
        <v>2</v>
      </c>
      <c r="D22" s="156">
        <v>350</v>
      </c>
      <c r="E22" s="156"/>
      <c r="F22" s="156">
        <v>285</v>
      </c>
      <c r="G22" s="91">
        <f t="shared" si="0"/>
        <v>317.5</v>
      </c>
      <c r="H22" s="91">
        <f t="shared" si="1"/>
        <v>317.5</v>
      </c>
      <c r="I22" s="91">
        <v>317.5</v>
      </c>
      <c r="J22" s="144">
        <f t="shared" si="2"/>
        <v>100</v>
      </c>
      <c r="K22" s="32"/>
    </row>
    <row r="23" spans="1:11" ht="24.95" customHeight="1" x14ac:dyDescent="0.2">
      <c r="A23" s="33">
        <v>21</v>
      </c>
      <c r="B23" s="143" t="s">
        <v>149</v>
      </c>
      <c r="C23" s="81" t="s">
        <v>2</v>
      </c>
      <c r="D23" s="156"/>
      <c r="E23" s="156"/>
      <c r="F23" s="156">
        <v>165</v>
      </c>
      <c r="G23" s="91">
        <f t="shared" si="0"/>
        <v>165</v>
      </c>
      <c r="H23" s="91">
        <f t="shared" si="1"/>
        <v>165</v>
      </c>
      <c r="I23" s="91">
        <v>154</v>
      </c>
      <c r="J23" s="144">
        <f t="shared" si="2"/>
        <v>107.14285714285714</v>
      </c>
      <c r="K23" s="32"/>
    </row>
    <row r="24" spans="1:11" ht="24.95" customHeight="1" x14ac:dyDescent="0.2">
      <c r="A24" s="33">
        <v>22</v>
      </c>
      <c r="B24" s="143" t="s">
        <v>150</v>
      </c>
      <c r="C24" s="81" t="s">
        <v>151</v>
      </c>
      <c r="D24" s="156">
        <v>391</v>
      </c>
      <c r="E24" s="156">
        <v>272</v>
      </c>
      <c r="F24" s="156">
        <v>330</v>
      </c>
      <c r="G24" s="91">
        <f t="shared" si="0"/>
        <v>331</v>
      </c>
      <c r="H24" s="91">
        <f t="shared" si="1"/>
        <v>331</v>
      </c>
      <c r="I24" s="91">
        <v>301</v>
      </c>
      <c r="J24" s="144">
        <f t="shared" si="2"/>
        <v>109.96677740863787</v>
      </c>
      <c r="K24" s="32"/>
    </row>
    <row r="25" spans="1:11" ht="24.95" customHeight="1" x14ac:dyDescent="0.2">
      <c r="A25" s="33">
        <v>23</v>
      </c>
      <c r="B25" s="143" t="s">
        <v>16</v>
      </c>
      <c r="C25" s="81" t="s">
        <v>2</v>
      </c>
      <c r="D25" s="156"/>
      <c r="E25" s="156">
        <v>104.21</v>
      </c>
      <c r="F25" s="156">
        <v>315.79000000000002</v>
      </c>
      <c r="G25" s="91">
        <f t="shared" si="0"/>
        <v>210</v>
      </c>
      <c r="H25" s="91">
        <f t="shared" si="1"/>
        <v>210</v>
      </c>
      <c r="I25" s="91">
        <v>223.33333333333334</v>
      </c>
      <c r="J25" s="144">
        <f t="shared" si="2"/>
        <v>94.02985074626865</v>
      </c>
      <c r="K25" s="32"/>
    </row>
    <row r="26" spans="1:11" s="4" customFormat="1" ht="15" x14ac:dyDescent="0.2">
      <c r="A26" s="33">
        <v>24</v>
      </c>
      <c r="B26" s="143" t="s">
        <v>58</v>
      </c>
      <c r="C26" s="81" t="s">
        <v>2</v>
      </c>
      <c r="D26" s="156">
        <v>300</v>
      </c>
      <c r="E26" s="156">
        <v>499</v>
      </c>
      <c r="F26" s="169"/>
      <c r="G26" s="91">
        <f t="shared" si="0"/>
        <v>399.5</v>
      </c>
      <c r="H26" s="91">
        <f t="shared" si="1"/>
        <v>399.5</v>
      </c>
      <c r="I26" s="91" t="s">
        <v>203</v>
      </c>
      <c r="J26" s="144" t="e">
        <f t="shared" si="2"/>
        <v>#VALUE!</v>
      </c>
      <c r="K26" s="32"/>
    </row>
    <row r="27" spans="1:11" s="4" customFormat="1" ht="15" x14ac:dyDescent="0.2">
      <c r="A27" s="33">
        <v>25</v>
      </c>
      <c r="B27" s="143" t="s">
        <v>152</v>
      </c>
      <c r="C27" s="81" t="s">
        <v>2</v>
      </c>
      <c r="D27" s="156">
        <v>273</v>
      </c>
      <c r="E27" s="156">
        <v>111.1</v>
      </c>
      <c r="F27" s="156">
        <v>212</v>
      </c>
      <c r="G27" s="91">
        <f t="shared" si="0"/>
        <v>198.70000000000002</v>
      </c>
      <c r="H27" s="91">
        <f t="shared" si="1"/>
        <v>198.70000000000002</v>
      </c>
      <c r="I27" s="91">
        <v>197</v>
      </c>
      <c r="J27" s="144">
        <f t="shared" si="2"/>
        <v>100.86294416243655</v>
      </c>
      <c r="K27" s="32"/>
    </row>
    <row r="28" spans="1:11" s="4" customFormat="1" ht="24.95" customHeight="1" x14ac:dyDescent="0.2">
      <c r="A28" s="33">
        <v>26</v>
      </c>
      <c r="B28" s="68" t="s">
        <v>50</v>
      </c>
      <c r="C28" s="57" t="s">
        <v>2</v>
      </c>
      <c r="D28" s="156"/>
      <c r="E28" s="156">
        <v>35.99</v>
      </c>
      <c r="F28" s="156">
        <v>38</v>
      </c>
      <c r="G28" s="91">
        <f t="shared" si="0"/>
        <v>36.995000000000005</v>
      </c>
      <c r="H28" s="91">
        <f t="shared" si="1"/>
        <v>36.995000000000005</v>
      </c>
      <c r="I28" s="91">
        <v>37.5</v>
      </c>
      <c r="J28" s="144">
        <f t="shared" si="2"/>
        <v>98.65333333333335</v>
      </c>
      <c r="K28" s="32"/>
    </row>
    <row r="29" spans="1:11" ht="24.95" customHeight="1" x14ac:dyDescent="0.2">
      <c r="A29" s="33">
        <v>27</v>
      </c>
      <c r="B29" s="68" t="s">
        <v>126</v>
      </c>
      <c r="C29" s="57" t="s">
        <v>2</v>
      </c>
      <c r="D29" s="156">
        <v>30.5</v>
      </c>
      <c r="E29" s="156">
        <v>33.99</v>
      </c>
      <c r="F29" s="156"/>
      <c r="G29" s="91">
        <f t="shared" si="0"/>
        <v>32.245000000000005</v>
      </c>
      <c r="H29" s="91">
        <f t="shared" si="1"/>
        <v>32.245000000000005</v>
      </c>
      <c r="I29" s="91">
        <v>22.5</v>
      </c>
      <c r="J29" s="144">
        <f t="shared" si="2"/>
        <v>143.31111111111113</v>
      </c>
      <c r="K29" s="32"/>
    </row>
    <row r="30" spans="1:11" ht="24.95" customHeight="1" x14ac:dyDescent="0.2">
      <c r="A30" s="33">
        <v>28</v>
      </c>
      <c r="B30" s="68" t="s">
        <v>141</v>
      </c>
      <c r="C30" s="57" t="s">
        <v>89</v>
      </c>
      <c r="D30" s="156">
        <v>131</v>
      </c>
      <c r="E30" s="156">
        <v>82</v>
      </c>
      <c r="F30" s="156">
        <v>101</v>
      </c>
      <c r="G30" s="91">
        <f t="shared" ref="G30:G57" si="3">AVERAGEIF(D30:F30,"&gt;0")</f>
        <v>104.66666666666667</v>
      </c>
      <c r="H30" s="91">
        <f t="shared" ref="H30:H57" si="4">IFERROR(G30,"")</f>
        <v>104.66666666666667</v>
      </c>
      <c r="I30" s="91">
        <v>105</v>
      </c>
      <c r="J30" s="144">
        <f t="shared" si="2"/>
        <v>99.682539682539684</v>
      </c>
      <c r="K30" s="32"/>
    </row>
    <row r="31" spans="1:11" ht="24.95" customHeight="1" x14ac:dyDescent="0.2">
      <c r="A31" s="33">
        <v>29</v>
      </c>
      <c r="B31" s="68" t="s">
        <v>41</v>
      </c>
      <c r="C31" s="57" t="s">
        <v>2</v>
      </c>
      <c r="D31" s="156">
        <v>235</v>
      </c>
      <c r="E31" s="156">
        <v>215</v>
      </c>
      <c r="F31" s="156"/>
      <c r="G31" s="91">
        <f t="shared" si="3"/>
        <v>225</v>
      </c>
      <c r="H31" s="91">
        <f t="shared" si="4"/>
        <v>225</v>
      </c>
      <c r="I31" s="91">
        <v>224.5</v>
      </c>
      <c r="J31" s="144">
        <f t="shared" si="2"/>
        <v>100.22271714922049</v>
      </c>
      <c r="K31" s="32"/>
    </row>
    <row r="32" spans="1:11" ht="24.95" customHeight="1" x14ac:dyDescent="0.2">
      <c r="A32" s="33">
        <v>30</v>
      </c>
      <c r="B32" s="68" t="s">
        <v>100</v>
      </c>
      <c r="C32" s="57" t="s">
        <v>2</v>
      </c>
      <c r="D32" s="156"/>
      <c r="E32" s="156">
        <v>530</v>
      </c>
      <c r="F32" s="156"/>
      <c r="G32" s="91">
        <f t="shared" si="3"/>
        <v>530</v>
      </c>
      <c r="H32" s="91">
        <f t="shared" si="4"/>
        <v>530</v>
      </c>
      <c r="I32" s="91" t="s">
        <v>203</v>
      </c>
      <c r="J32" s="144" t="e">
        <f t="shared" si="2"/>
        <v>#VALUE!</v>
      </c>
      <c r="K32" s="32"/>
    </row>
    <row r="33" spans="1:11" ht="24.95" customHeight="1" x14ac:dyDescent="0.2">
      <c r="A33" s="33">
        <v>31</v>
      </c>
      <c r="B33" s="68" t="s">
        <v>77</v>
      </c>
      <c r="C33" s="57" t="s">
        <v>2</v>
      </c>
      <c r="D33" s="156">
        <v>648</v>
      </c>
      <c r="E33" s="156">
        <v>538</v>
      </c>
      <c r="F33" s="156">
        <v>630</v>
      </c>
      <c r="G33" s="91">
        <f t="shared" si="3"/>
        <v>605.33333333333337</v>
      </c>
      <c r="H33" s="91">
        <f t="shared" si="4"/>
        <v>605.33333333333337</v>
      </c>
      <c r="I33" s="91">
        <v>605.33333333333337</v>
      </c>
      <c r="J33" s="144">
        <f t="shared" si="2"/>
        <v>100</v>
      </c>
      <c r="K33" s="32"/>
    </row>
    <row r="34" spans="1:11" ht="24.95" customHeight="1" x14ac:dyDescent="0.2">
      <c r="A34" s="33">
        <v>32</v>
      </c>
      <c r="B34" s="68" t="s">
        <v>101</v>
      </c>
      <c r="C34" s="57" t="s">
        <v>2</v>
      </c>
      <c r="D34" s="170">
        <v>444.9</v>
      </c>
      <c r="E34" s="156">
        <v>329.17</v>
      </c>
      <c r="F34" s="156">
        <v>480</v>
      </c>
      <c r="G34" s="91">
        <f t="shared" si="3"/>
        <v>418.02333333333331</v>
      </c>
      <c r="H34" s="91">
        <f t="shared" si="4"/>
        <v>418.02333333333331</v>
      </c>
      <c r="I34" s="91">
        <v>407.13666666666671</v>
      </c>
      <c r="J34" s="144">
        <f t="shared" si="2"/>
        <v>102.67395878533824</v>
      </c>
      <c r="K34" s="32"/>
    </row>
    <row r="35" spans="1:11" ht="24.95" customHeight="1" x14ac:dyDescent="0.2">
      <c r="A35" s="33">
        <v>33</v>
      </c>
      <c r="B35" s="68" t="s">
        <v>49</v>
      </c>
      <c r="C35" s="57" t="s">
        <v>2</v>
      </c>
      <c r="D35" s="156"/>
      <c r="E35" s="156">
        <v>449.99</v>
      </c>
      <c r="F35" s="156"/>
      <c r="G35" s="91">
        <f t="shared" si="3"/>
        <v>449.99</v>
      </c>
      <c r="H35" s="91">
        <f t="shared" si="4"/>
        <v>449.99</v>
      </c>
      <c r="I35" s="91">
        <v>420</v>
      </c>
      <c r="J35" s="144">
        <f t="shared" si="2"/>
        <v>107.14047619047619</v>
      </c>
      <c r="K35" s="32"/>
    </row>
    <row r="36" spans="1:11" ht="24.95" customHeight="1" x14ac:dyDescent="0.2">
      <c r="A36" s="33">
        <v>34</v>
      </c>
      <c r="B36" s="68" t="s">
        <v>30</v>
      </c>
      <c r="C36" s="57" t="s">
        <v>2</v>
      </c>
      <c r="D36" s="156">
        <v>300</v>
      </c>
      <c r="E36" s="169"/>
      <c r="F36" s="156">
        <v>410</v>
      </c>
      <c r="G36" s="91">
        <f t="shared" si="3"/>
        <v>355</v>
      </c>
      <c r="H36" s="91">
        <f t="shared" si="4"/>
        <v>355</v>
      </c>
      <c r="I36" s="91">
        <v>346.66666666666669</v>
      </c>
      <c r="J36" s="144">
        <f t="shared" si="2"/>
        <v>102.40384615384615</v>
      </c>
      <c r="K36" s="32"/>
    </row>
    <row r="37" spans="1:11" ht="24.95" customHeight="1" x14ac:dyDescent="0.2">
      <c r="A37" s="33">
        <v>35</v>
      </c>
      <c r="B37" s="68" t="s">
        <v>127</v>
      </c>
      <c r="C37" s="57" t="s">
        <v>2</v>
      </c>
      <c r="D37" s="156">
        <v>47</v>
      </c>
      <c r="E37" s="156">
        <v>35</v>
      </c>
      <c r="F37" s="156">
        <v>47</v>
      </c>
      <c r="G37" s="91">
        <f t="shared" si="3"/>
        <v>43</v>
      </c>
      <c r="H37" s="91">
        <f t="shared" si="4"/>
        <v>43</v>
      </c>
      <c r="I37" s="91">
        <v>41</v>
      </c>
      <c r="J37" s="144">
        <f t="shared" si="2"/>
        <v>104.8780487804878</v>
      </c>
      <c r="K37" s="32"/>
    </row>
    <row r="38" spans="1:11" ht="24.95" customHeight="1" x14ac:dyDescent="0.2">
      <c r="A38" s="33">
        <v>36</v>
      </c>
      <c r="B38" s="68" t="s">
        <v>28</v>
      </c>
      <c r="C38" s="57" t="s">
        <v>2</v>
      </c>
      <c r="D38" s="156">
        <v>56</v>
      </c>
      <c r="E38" s="156">
        <v>38.75</v>
      </c>
      <c r="F38" s="156">
        <v>53</v>
      </c>
      <c r="G38" s="91">
        <f t="shared" si="3"/>
        <v>49.25</v>
      </c>
      <c r="H38" s="91">
        <f t="shared" si="4"/>
        <v>49.25</v>
      </c>
      <c r="I38" s="91">
        <v>49.25</v>
      </c>
      <c r="J38" s="144">
        <f t="shared" si="2"/>
        <v>100</v>
      </c>
      <c r="K38" s="32"/>
    </row>
    <row r="39" spans="1:11" ht="24.95" customHeight="1" x14ac:dyDescent="0.2">
      <c r="A39" s="33">
        <v>37</v>
      </c>
      <c r="B39" s="68" t="s">
        <v>21</v>
      </c>
      <c r="C39" s="57" t="s">
        <v>2</v>
      </c>
      <c r="D39" s="156">
        <v>85</v>
      </c>
      <c r="E39" s="156">
        <v>71.25</v>
      </c>
      <c r="F39" s="156">
        <v>85</v>
      </c>
      <c r="G39" s="91">
        <f t="shared" si="3"/>
        <v>80.416666666666671</v>
      </c>
      <c r="H39" s="91">
        <f t="shared" si="4"/>
        <v>80.416666666666671</v>
      </c>
      <c r="I39" s="91">
        <v>81.416666666666671</v>
      </c>
      <c r="J39" s="144">
        <f t="shared" si="2"/>
        <v>98.771750255885365</v>
      </c>
      <c r="K39" s="32"/>
    </row>
    <row r="40" spans="1:11" ht="24.95" customHeight="1" x14ac:dyDescent="0.2">
      <c r="A40" s="33">
        <v>38</v>
      </c>
      <c r="B40" s="68" t="s">
        <v>137</v>
      </c>
      <c r="C40" s="57" t="s">
        <v>2</v>
      </c>
      <c r="D40" s="156"/>
      <c r="E40" s="156">
        <v>65</v>
      </c>
      <c r="F40" s="156"/>
      <c r="G40" s="91">
        <f t="shared" si="3"/>
        <v>65</v>
      </c>
      <c r="H40" s="91">
        <f t="shared" si="4"/>
        <v>65</v>
      </c>
      <c r="I40" s="91">
        <v>65</v>
      </c>
      <c r="J40" s="144">
        <f t="shared" si="2"/>
        <v>100</v>
      </c>
      <c r="K40" s="32"/>
    </row>
    <row r="41" spans="1:11" ht="24.95" customHeight="1" x14ac:dyDescent="0.2">
      <c r="A41" s="33">
        <v>39</v>
      </c>
      <c r="B41" s="68" t="s">
        <v>22</v>
      </c>
      <c r="C41" s="57" t="s">
        <v>2</v>
      </c>
      <c r="D41" s="156"/>
      <c r="E41" s="156">
        <v>60</v>
      </c>
      <c r="F41" s="156">
        <v>52</v>
      </c>
      <c r="G41" s="91">
        <f t="shared" si="3"/>
        <v>56</v>
      </c>
      <c r="H41" s="91">
        <f t="shared" si="4"/>
        <v>56</v>
      </c>
      <c r="I41" s="91">
        <v>56.666666666666664</v>
      </c>
      <c r="J41" s="144">
        <f t="shared" si="2"/>
        <v>98.82352941176471</v>
      </c>
      <c r="K41" s="32"/>
    </row>
    <row r="42" spans="1:11" ht="24.95" customHeight="1" x14ac:dyDescent="0.2">
      <c r="A42" s="33">
        <v>40</v>
      </c>
      <c r="B42" s="68" t="s">
        <v>23</v>
      </c>
      <c r="C42" s="57" t="s">
        <v>2</v>
      </c>
      <c r="D42" s="156">
        <v>40</v>
      </c>
      <c r="E42" s="156">
        <v>48</v>
      </c>
      <c r="F42" s="156">
        <v>43</v>
      </c>
      <c r="G42" s="91">
        <f t="shared" si="3"/>
        <v>43.666666666666664</v>
      </c>
      <c r="H42" s="91">
        <f t="shared" si="4"/>
        <v>43.666666666666664</v>
      </c>
      <c r="I42" s="91">
        <v>41.5</v>
      </c>
      <c r="J42" s="144">
        <f t="shared" si="2"/>
        <v>105.22088353413655</v>
      </c>
      <c r="K42" s="32"/>
    </row>
    <row r="43" spans="1:11" ht="24.95" customHeight="1" x14ac:dyDescent="0.2">
      <c r="A43" s="33">
        <v>41</v>
      </c>
      <c r="B43" s="68" t="s">
        <v>27</v>
      </c>
      <c r="C43" s="57" t="s">
        <v>2</v>
      </c>
      <c r="D43" s="156">
        <v>40</v>
      </c>
      <c r="E43" s="156">
        <v>37</v>
      </c>
      <c r="F43" s="156">
        <v>42</v>
      </c>
      <c r="G43" s="91">
        <f t="shared" si="3"/>
        <v>39.666666666666664</v>
      </c>
      <c r="H43" s="91">
        <f t="shared" si="4"/>
        <v>39.666666666666664</v>
      </c>
      <c r="I43" s="91">
        <v>38.166666666666664</v>
      </c>
      <c r="J43" s="144">
        <f t="shared" si="2"/>
        <v>103.93013100436681</v>
      </c>
      <c r="K43" s="32"/>
    </row>
    <row r="44" spans="1:11" ht="24.95" customHeight="1" x14ac:dyDescent="0.2">
      <c r="A44" s="33">
        <v>42</v>
      </c>
      <c r="B44" s="68" t="s">
        <v>26</v>
      </c>
      <c r="C44" s="57" t="s">
        <v>2</v>
      </c>
      <c r="D44" s="156">
        <v>65</v>
      </c>
      <c r="E44" s="156">
        <v>52.55</v>
      </c>
      <c r="F44" s="156">
        <v>56</v>
      </c>
      <c r="G44" s="91">
        <f t="shared" si="3"/>
        <v>57.85</v>
      </c>
      <c r="H44" s="91">
        <f t="shared" si="4"/>
        <v>57.85</v>
      </c>
      <c r="I44" s="91">
        <v>60.5</v>
      </c>
      <c r="J44" s="144">
        <f t="shared" si="2"/>
        <v>95.619834710743802</v>
      </c>
      <c r="K44" s="32"/>
    </row>
    <row r="45" spans="1:11" ht="24.95" customHeight="1" x14ac:dyDescent="0.2">
      <c r="A45" s="33">
        <v>43</v>
      </c>
      <c r="B45" s="68" t="s">
        <v>24</v>
      </c>
      <c r="C45" s="57" t="s">
        <v>2</v>
      </c>
      <c r="D45" s="156"/>
      <c r="E45" s="156">
        <v>139</v>
      </c>
      <c r="F45" s="156">
        <v>115</v>
      </c>
      <c r="G45" s="91">
        <f t="shared" si="3"/>
        <v>127</v>
      </c>
      <c r="H45" s="91">
        <f t="shared" si="4"/>
        <v>127</v>
      </c>
      <c r="I45" s="91">
        <v>127</v>
      </c>
      <c r="J45" s="144">
        <f t="shared" si="2"/>
        <v>100</v>
      </c>
      <c r="K45" s="32"/>
    </row>
    <row r="46" spans="1:11" ht="24.95" customHeight="1" x14ac:dyDescent="0.2">
      <c r="A46" s="33">
        <v>44</v>
      </c>
      <c r="B46" s="68" t="s">
        <v>29</v>
      </c>
      <c r="C46" s="57" t="s">
        <v>2</v>
      </c>
      <c r="D46" s="156"/>
      <c r="E46" s="156"/>
      <c r="F46" s="156">
        <v>180</v>
      </c>
      <c r="G46" s="91">
        <f t="shared" si="3"/>
        <v>180</v>
      </c>
      <c r="H46" s="91">
        <f t="shared" si="4"/>
        <v>180</v>
      </c>
      <c r="I46" s="91">
        <v>180</v>
      </c>
      <c r="J46" s="144">
        <f t="shared" si="2"/>
        <v>100</v>
      </c>
      <c r="K46" s="32"/>
    </row>
    <row r="47" spans="1:11" ht="24.95" customHeight="1" x14ac:dyDescent="0.2">
      <c r="A47" s="33">
        <v>45</v>
      </c>
      <c r="B47" s="68" t="s">
        <v>25</v>
      </c>
      <c r="C47" s="57" t="s">
        <v>2</v>
      </c>
      <c r="D47" s="156">
        <v>40</v>
      </c>
      <c r="E47" s="156">
        <v>27.5</v>
      </c>
      <c r="F47" s="156">
        <v>31</v>
      </c>
      <c r="G47" s="91">
        <f t="shared" si="3"/>
        <v>32.833333333333336</v>
      </c>
      <c r="H47" s="91">
        <f t="shared" si="4"/>
        <v>32.833333333333336</v>
      </c>
      <c r="I47" s="91">
        <v>32.833333333333336</v>
      </c>
      <c r="J47" s="144">
        <f t="shared" si="2"/>
        <v>100</v>
      </c>
      <c r="K47" s="32"/>
    </row>
    <row r="48" spans="1:11" ht="24.95" customHeight="1" x14ac:dyDescent="0.2">
      <c r="A48" s="33">
        <v>46</v>
      </c>
      <c r="B48" s="68" t="s">
        <v>73</v>
      </c>
      <c r="C48" s="57" t="s">
        <v>2</v>
      </c>
      <c r="D48" s="169">
        <v>230</v>
      </c>
      <c r="E48" s="156"/>
      <c r="F48" s="169"/>
      <c r="G48" s="91">
        <f t="shared" si="3"/>
        <v>230</v>
      </c>
      <c r="H48" s="91">
        <f t="shared" si="4"/>
        <v>230</v>
      </c>
      <c r="I48" s="91">
        <v>253.38</v>
      </c>
      <c r="J48" s="144">
        <f t="shared" si="2"/>
        <v>90.772752387718057</v>
      </c>
      <c r="K48" s="32"/>
    </row>
    <row r="49" spans="1:11" ht="24.95" customHeight="1" x14ac:dyDescent="0.2">
      <c r="A49" s="33">
        <v>47</v>
      </c>
      <c r="B49" s="68" t="s">
        <v>37</v>
      </c>
      <c r="C49" s="57" t="s">
        <v>2</v>
      </c>
      <c r="D49" s="156">
        <v>406</v>
      </c>
      <c r="E49" s="156"/>
      <c r="F49" s="156">
        <v>300</v>
      </c>
      <c r="G49" s="91">
        <f t="shared" si="3"/>
        <v>353</v>
      </c>
      <c r="H49" s="91">
        <f t="shared" si="4"/>
        <v>353</v>
      </c>
      <c r="I49" s="91">
        <v>353</v>
      </c>
      <c r="J49" s="144">
        <f t="shared" si="2"/>
        <v>100</v>
      </c>
      <c r="K49" s="32"/>
    </row>
    <row r="50" spans="1:11" ht="27.75" customHeight="1" x14ac:dyDescent="0.2">
      <c r="A50" s="33">
        <v>48</v>
      </c>
      <c r="B50" s="84" t="s">
        <v>153</v>
      </c>
      <c r="C50" s="83" t="s">
        <v>2</v>
      </c>
      <c r="D50" s="156">
        <v>373</v>
      </c>
      <c r="E50" s="156">
        <v>279</v>
      </c>
      <c r="F50" s="156">
        <v>277</v>
      </c>
      <c r="G50" s="91">
        <f t="shared" si="3"/>
        <v>309.66666666666669</v>
      </c>
      <c r="H50" s="91">
        <f t="shared" si="4"/>
        <v>309.66666666666669</v>
      </c>
      <c r="I50" s="91">
        <v>298</v>
      </c>
      <c r="J50" s="144">
        <f t="shared" si="2"/>
        <v>103.9149888143177</v>
      </c>
      <c r="K50" s="32"/>
    </row>
    <row r="51" spans="1:11" ht="24.95" customHeight="1" x14ac:dyDescent="0.2">
      <c r="A51" s="33">
        <v>49</v>
      </c>
      <c r="B51" s="68" t="s">
        <v>59</v>
      </c>
      <c r="C51" s="57" t="s">
        <v>2</v>
      </c>
      <c r="D51" s="169"/>
      <c r="E51" s="156">
        <v>1886</v>
      </c>
      <c r="F51" s="169">
        <v>2600</v>
      </c>
      <c r="G51" s="91">
        <f t="shared" si="3"/>
        <v>2243</v>
      </c>
      <c r="H51" s="91">
        <f t="shared" si="4"/>
        <v>2243</v>
      </c>
      <c r="I51" s="91">
        <v>2412</v>
      </c>
      <c r="J51" s="144">
        <f t="shared" si="2"/>
        <v>92.993366500829183</v>
      </c>
      <c r="K51" s="32"/>
    </row>
    <row r="52" spans="1:11" ht="24.95" customHeight="1" x14ac:dyDescent="0.2">
      <c r="A52" s="33">
        <v>50</v>
      </c>
      <c r="B52" s="68" t="s">
        <v>102</v>
      </c>
      <c r="C52" s="57" t="s">
        <v>2</v>
      </c>
      <c r="D52" s="156">
        <v>260</v>
      </c>
      <c r="E52" s="156">
        <v>129.99</v>
      </c>
      <c r="F52" s="156">
        <v>238</v>
      </c>
      <c r="G52" s="91">
        <f t="shared" si="3"/>
        <v>209.33</v>
      </c>
      <c r="H52" s="91">
        <f t="shared" si="4"/>
        <v>209.33</v>
      </c>
      <c r="I52" s="91">
        <v>212.33333333333334</v>
      </c>
      <c r="J52" s="144">
        <f t="shared" si="2"/>
        <v>98.585557299843018</v>
      </c>
      <c r="K52" s="32"/>
    </row>
    <row r="53" spans="1:11" ht="15" x14ac:dyDescent="0.2">
      <c r="A53" s="33">
        <v>51</v>
      </c>
      <c r="B53" s="68" t="s">
        <v>103</v>
      </c>
      <c r="C53" s="57" t="s">
        <v>2</v>
      </c>
      <c r="D53" s="156">
        <v>45</v>
      </c>
      <c r="E53" s="156">
        <v>40</v>
      </c>
      <c r="F53" s="156">
        <v>38</v>
      </c>
      <c r="G53" s="91">
        <f t="shared" si="3"/>
        <v>41</v>
      </c>
      <c r="H53" s="91">
        <f t="shared" si="4"/>
        <v>41</v>
      </c>
      <c r="I53" s="91">
        <v>44</v>
      </c>
      <c r="J53" s="144">
        <f t="shared" si="2"/>
        <v>93.181818181818173</v>
      </c>
      <c r="K53" s="32"/>
    </row>
    <row r="54" spans="1:11" ht="28.5" customHeight="1" x14ac:dyDescent="0.2">
      <c r="A54" s="33">
        <v>52</v>
      </c>
      <c r="B54" s="68" t="s">
        <v>104</v>
      </c>
      <c r="C54" s="57" t="s">
        <v>2</v>
      </c>
      <c r="D54" s="156">
        <v>59</v>
      </c>
      <c r="E54" s="156">
        <v>69</v>
      </c>
      <c r="F54" s="156">
        <v>64</v>
      </c>
      <c r="G54" s="91">
        <f t="shared" si="3"/>
        <v>64</v>
      </c>
      <c r="H54" s="91">
        <f t="shared" si="4"/>
        <v>64</v>
      </c>
      <c r="I54" s="91">
        <v>64</v>
      </c>
      <c r="J54" s="144">
        <f t="shared" si="2"/>
        <v>100</v>
      </c>
      <c r="K54" s="32"/>
    </row>
    <row r="55" spans="1:11" ht="34.5" customHeight="1" x14ac:dyDescent="0.2">
      <c r="A55" s="33">
        <v>53</v>
      </c>
      <c r="B55" s="68" t="s">
        <v>105</v>
      </c>
      <c r="C55" s="57" t="s">
        <v>2</v>
      </c>
      <c r="D55" s="156"/>
      <c r="E55" s="156">
        <v>209.99</v>
      </c>
      <c r="F55" s="169">
        <v>308</v>
      </c>
      <c r="G55" s="91">
        <f t="shared" si="3"/>
        <v>258.995</v>
      </c>
      <c r="H55" s="91">
        <f t="shared" si="4"/>
        <v>258.995</v>
      </c>
      <c r="I55" s="91">
        <v>238</v>
      </c>
      <c r="J55" s="144">
        <f t="shared" si="2"/>
        <v>108.82142857142858</v>
      </c>
      <c r="K55" s="32"/>
    </row>
    <row r="56" spans="1:11" ht="32.25" customHeight="1" x14ac:dyDescent="0.2">
      <c r="A56" s="33">
        <v>54</v>
      </c>
      <c r="B56" s="68" t="s">
        <v>128</v>
      </c>
      <c r="C56" s="57" t="s">
        <v>2</v>
      </c>
      <c r="D56" s="169">
        <v>322</v>
      </c>
      <c r="E56" s="156"/>
      <c r="F56" s="156">
        <v>253</v>
      </c>
      <c r="G56" s="91">
        <f t="shared" si="3"/>
        <v>287.5</v>
      </c>
      <c r="H56" s="91">
        <f t="shared" si="4"/>
        <v>287.5</v>
      </c>
      <c r="I56" s="91">
        <v>307.5</v>
      </c>
      <c r="J56" s="144">
        <f t="shared" si="2"/>
        <v>93.495934959349597</v>
      </c>
      <c r="K56" s="32"/>
    </row>
    <row r="57" spans="1:11" ht="24.95" customHeight="1" x14ac:dyDescent="0.2">
      <c r="A57" s="33">
        <v>55</v>
      </c>
      <c r="B57" s="68" t="s">
        <v>15</v>
      </c>
      <c r="C57" s="57" t="s">
        <v>89</v>
      </c>
      <c r="D57" s="156">
        <v>153</v>
      </c>
      <c r="E57" s="156">
        <v>107.99</v>
      </c>
      <c r="F57" s="156">
        <v>174</v>
      </c>
      <c r="G57" s="91">
        <f t="shared" si="3"/>
        <v>144.99666666666667</v>
      </c>
      <c r="H57" s="91">
        <f t="shared" si="4"/>
        <v>144.99666666666667</v>
      </c>
      <c r="I57" s="91">
        <v>148.36666666666667</v>
      </c>
      <c r="J57" s="144">
        <f t="shared" si="2"/>
        <v>97.728600314536052</v>
      </c>
      <c r="K57" s="32"/>
    </row>
    <row r="58" spans="1:11" ht="24.95" customHeight="1" x14ac:dyDescent="0.2">
      <c r="A58" s="33">
        <v>56</v>
      </c>
      <c r="B58" s="68" t="s">
        <v>199</v>
      </c>
      <c r="C58" s="57" t="s">
        <v>2</v>
      </c>
      <c r="D58" s="156">
        <v>1191</v>
      </c>
      <c r="E58" s="156">
        <v>855.56</v>
      </c>
      <c r="F58" s="169">
        <v>749</v>
      </c>
      <c r="G58" s="91">
        <f t="shared" ref="G58:G86" si="5">AVERAGEIF(D58:F58,"&gt;0")</f>
        <v>931.85333333333335</v>
      </c>
      <c r="H58" s="91">
        <f t="shared" ref="H58:H86" si="6">IFERROR(G58,"")</f>
        <v>931.85333333333335</v>
      </c>
      <c r="I58" s="91">
        <v>931.85333333333335</v>
      </c>
      <c r="J58" s="144">
        <f t="shared" si="2"/>
        <v>100</v>
      </c>
      <c r="K58" s="32"/>
    </row>
    <row r="59" spans="1:11" ht="30" x14ac:dyDescent="0.2">
      <c r="A59" s="33">
        <v>57</v>
      </c>
      <c r="B59" s="68" t="s">
        <v>200</v>
      </c>
      <c r="C59" s="57" t="s">
        <v>2</v>
      </c>
      <c r="D59" s="156">
        <v>1000</v>
      </c>
      <c r="E59" s="169">
        <v>638.83000000000004</v>
      </c>
      <c r="F59" s="169">
        <v>1050</v>
      </c>
      <c r="G59" s="91">
        <f t="shared" si="5"/>
        <v>896.27666666666664</v>
      </c>
      <c r="H59" s="91">
        <f t="shared" si="6"/>
        <v>896.27666666666664</v>
      </c>
      <c r="I59" s="91">
        <v>920</v>
      </c>
      <c r="J59" s="144">
        <f t="shared" ref="J59:J116" si="7">H59/I59*100</f>
        <v>97.4213768115942</v>
      </c>
      <c r="K59" s="32"/>
    </row>
    <row r="60" spans="1:11" ht="24.95" customHeight="1" x14ac:dyDescent="0.2">
      <c r="A60" s="33">
        <v>58</v>
      </c>
      <c r="B60" s="68" t="s">
        <v>85</v>
      </c>
      <c r="C60" s="57" t="s">
        <v>2</v>
      </c>
      <c r="D60" s="156">
        <v>185</v>
      </c>
      <c r="E60" s="156">
        <v>209</v>
      </c>
      <c r="F60" s="156">
        <v>169</v>
      </c>
      <c r="G60" s="91">
        <f t="shared" si="5"/>
        <v>187.66666666666666</v>
      </c>
      <c r="H60" s="91">
        <f t="shared" si="6"/>
        <v>187.66666666666666</v>
      </c>
      <c r="I60" s="91">
        <v>203.66666666666666</v>
      </c>
      <c r="J60" s="144">
        <f t="shared" si="7"/>
        <v>92.144026186579381</v>
      </c>
      <c r="K60" s="32"/>
    </row>
    <row r="61" spans="1:11" ht="30" x14ac:dyDescent="0.2">
      <c r="A61" s="33">
        <v>59</v>
      </c>
      <c r="B61" s="68" t="s">
        <v>106</v>
      </c>
      <c r="C61" s="57" t="s">
        <v>89</v>
      </c>
      <c r="D61" s="169">
        <v>96</v>
      </c>
      <c r="E61" s="156">
        <v>92.33</v>
      </c>
      <c r="F61" s="169"/>
      <c r="G61" s="91">
        <f t="shared" si="5"/>
        <v>94.164999999999992</v>
      </c>
      <c r="H61" s="91">
        <f t="shared" si="6"/>
        <v>94.164999999999992</v>
      </c>
      <c r="I61" s="91">
        <v>103.48</v>
      </c>
      <c r="J61" s="144">
        <f t="shared" si="7"/>
        <v>90.998260533436408</v>
      </c>
      <c r="K61" s="32"/>
    </row>
    <row r="62" spans="1:11" ht="24.95" customHeight="1" x14ac:dyDescent="0.2">
      <c r="A62" s="33">
        <v>60</v>
      </c>
      <c r="B62" s="68" t="s">
        <v>129</v>
      </c>
      <c r="C62" s="57" t="s">
        <v>2</v>
      </c>
      <c r="D62" s="156">
        <v>252.63</v>
      </c>
      <c r="E62" s="156">
        <v>296.26</v>
      </c>
      <c r="F62" s="156"/>
      <c r="G62" s="91">
        <f t="shared" si="5"/>
        <v>274.44499999999999</v>
      </c>
      <c r="H62" s="91">
        <f t="shared" si="6"/>
        <v>274.44499999999999</v>
      </c>
      <c r="I62" s="91">
        <v>310.78999999999996</v>
      </c>
      <c r="J62" s="144">
        <f t="shared" si="7"/>
        <v>88.305608288554978</v>
      </c>
      <c r="K62" s="32"/>
    </row>
    <row r="63" spans="1:11" ht="24.95" customHeight="1" x14ac:dyDescent="0.2">
      <c r="A63" s="33">
        <v>61</v>
      </c>
      <c r="B63" s="68" t="s">
        <v>130</v>
      </c>
      <c r="C63" s="57" t="s">
        <v>2</v>
      </c>
      <c r="D63" s="156">
        <v>244.74</v>
      </c>
      <c r="E63" s="156">
        <v>330</v>
      </c>
      <c r="F63" s="156">
        <v>295.86</v>
      </c>
      <c r="G63" s="91">
        <f t="shared" si="5"/>
        <v>290.2</v>
      </c>
      <c r="H63" s="91">
        <f t="shared" si="6"/>
        <v>290.2</v>
      </c>
      <c r="I63" s="91">
        <v>300.46333333333331</v>
      </c>
      <c r="J63" s="144">
        <f t="shared" si="7"/>
        <v>96.584164457116245</v>
      </c>
      <c r="K63" s="32"/>
    </row>
    <row r="64" spans="1:11" ht="24.95" customHeight="1" x14ac:dyDescent="0.2">
      <c r="A64" s="33">
        <v>62</v>
      </c>
      <c r="B64" s="68" t="s">
        <v>17</v>
      </c>
      <c r="C64" s="57" t="s">
        <v>2</v>
      </c>
      <c r="D64" s="156">
        <v>342</v>
      </c>
      <c r="E64" s="156"/>
      <c r="F64" s="156">
        <v>271</v>
      </c>
      <c r="G64" s="91">
        <f t="shared" si="5"/>
        <v>306.5</v>
      </c>
      <c r="H64" s="91">
        <f t="shared" si="6"/>
        <v>306.5</v>
      </c>
      <c r="I64" s="91">
        <v>320</v>
      </c>
      <c r="J64" s="144">
        <f t="shared" si="7"/>
        <v>95.78125</v>
      </c>
      <c r="K64" s="32"/>
    </row>
    <row r="65" spans="1:11" ht="24.95" customHeight="1" x14ac:dyDescent="0.2">
      <c r="A65" s="33">
        <v>63</v>
      </c>
      <c r="B65" s="68" t="s">
        <v>107</v>
      </c>
      <c r="C65" s="57" t="s">
        <v>2</v>
      </c>
      <c r="D65" s="156">
        <v>80</v>
      </c>
      <c r="E65" s="156">
        <v>39.99</v>
      </c>
      <c r="F65" s="156">
        <v>42</v>
      </c>
      <c r="G65" s="91">
        <f t="shared" si="5"/>
        <v>53.99666666666667</v>
      </c>
      <c r="H65" s="91">
        <f t="shared" si="6"/>
        <v>53.99666666666667</v>
      </c>
      <c r="I65" s="91">
        <v>55.5</v>
      </c>
      <c r="J65" s="144">
        <f t="shared" si="7"/>
        <v>97.291291291291287</v>
      </c>
      <c r="K65" s="32"/>
    </row>
    <row r="66" spans="1:11" ht="24.95" customHeight="1" x14ac:dyDescent="0.2">
      <c r="A66" s="33">
        <v>64</v>
      </c>
      <c r="B66" s="143" t="s">
        <v>154</v>
      </c>
      <c r="C66" s="81" t="s">
        <v>2</v>
      </c>
      <c r="D66" s="156"/>
      <c r="E66" s="156">
        <v>350</v>
      </c>
      <c r="F66" s="156"/>
      <c r="G66" s="91">
        <f t="shared" si="5"/>
        <v>350</v>
      </c>
      <c r="H66" s="91">
        <f t="shared" si="6"/>
        <v>350</v>
      </c>
      <c r="I66" s="91">
        <v>368</v>
      </c>
      <c r="J66" s="144">
        <f t="shared" si="7"/>
        <v>95.108695652173907</v>
      </c>
      <c r="K66" s="32"/>
    </row>
    <row r="67" spans="1:11" ht="24.95" customHeight="1" x14ac:dyDescent="0.2">
      <c r="A67" s="33">
        <v>65</v>
      </c>
      <c r="B67" s="143" t="s">
        <v>20</v>
      </c>
      <c r="C67" s="81" t="s">
        <v>2</v>
      </c>
      <c r="D67" s="156">
        <v>53</v>
      </c>
      <c r="E67" s="169"/>
      <c r="F67" s="169"/>
      <c r="G67" s="91">
        <f t="shared" si="5"/>
        <v>53</v>
      </c>
      <c r="H67" s="91">
        <f t="shared" si="6"/>
        <v>53</v>
      </c>
      <c r="I67" s="91">
        <v>57</v>
      </c>
      <c r="J67" s="144">
        <f t="shared" si="7"/>
        <v>92.982456140350877</v>
      </c>
      <c r="K67" s="32"/>
    </row>
    <row r="68" spans="1:11" ht="24.95" customHeight="1" x14ac:dyDescent="0.2">
      <c r="A68" s="33">
        <v>66</v>
      </c>
      <c r="B68" s="143" t="s">
        <v>13</v>
      </c>
      <c r="C68" s="81" t="s">
        <v>2</v>
      </c>
      <c r="D68" s="156"/>
      <c r="E68" s="156"/>
      <c r="F68" s="156">
        <v>728</v>
      </c>
      <c r="G68" s="91">
        <f t="shared" si="5"/>
        <v>728</v>
      </c>
      <c r="H68" s="91">
        <f t="shared" si="6"/>
        <v>728</v>
      </c>
      <c r="I68" s="91">
        <v>775.66666666666663</v>
      </c>
      <c r="J68" s="144">
        <f t="shared" si="7"/>
        <v>93.85474860335195</v>
      </c>
      <c r="K68" s="32"/>
    </row>
    <row r="69" spans="1:11" ht="24.95" customHeight="1" x14ac:dyDescent="0.2">
      <c r="A69" s="33">
        <v>67</v>
      </c>
      <c r="B69" s="143" t="s">
        <v>155</v>
      </c>
      <c r="C69" s="81" t="s">
        <v>2</v>
      </c>
      <c r="D69" s="156"/>
      <c r="E69" s="156">
        <v>409</v>
      </c>
      <c r="F69" s="169">
        <v>435</v>
      </c>
      <c r="G69" s="91">
        <f t="shared" si="5"/>
        <v>422</v>
      </c>
      <c r="H69" s="91">
        <f t="shared" si="6"/>
        <v>422</v>
      </c>
      <c r="I69" s="91">
        <v>448</v>
      </c>
      <c r="J69" s="144">
        <f t="shared" si="7"/>
        <v>94.196428571428569</v>
      </c>
      <c r="K69" s="32"/>
    </row>
    <row r="70" spans="1:11" ht="31.5" customHeight="1" x14ac:dyDescent="0.2">
      <c r="A70" s="33">
        <v>68</v>
      </c>
      <c r="B70" s="143" t="s">
        <v>156</v>
      </c>
      <c r="C70" s="81" t="s">
        <v>2</v>
      </c>
      <c r="D70" s="156"/>
      <c r="E70" s="156"/>
      <c r="F70" s="156"/>
      <c r="G70" s="91" t="e">
        <f t="shared" si="5"/>
        <v>#DIV/0!</v>
      </c>
      <c r="H70" s="91" t="str">
        <f t="shared" si="6"/>
        <v/>
      </c>
      <c r="I70" s="91" t="s">
        <v>203</v>
      </c>
      <c r="J70" s="144" t="e">
        <f t="shared" si="7"/>
        <v>#VALUE!</v>
      </c>
      <c r="K70" s="32"/>
    </row>
    <row r="71" spans="1:11" ht="24.95" customHeight="1" x14ac:dyDescent="0.2">
      <c r="A71" s="33">
        <v>69</v>
      </c>
      <c r="B71" s="143" t="s">
        <v>157</v>
      </c>
      <c r="C71" s="81" t="s">
        <v>2</v>
      </c>
      <c r="D71" s="156">
        <v>128</v>
      </c>
      <c r="E71" s="156"/>
      <c r="F71" s="156"/>
      <c r="G71" s="91">
        <f t="shared" si="5"/>
        <v>128</v>
      </c>
      <c r="H71" s="91">
        <f t="shared" si="6"/>
        <v>128</v>
      </c>
      <c r="I71" s="91">
        <v>122.33333333333333</v>
      </c>
      <c r="J71" s="144">
        <f t="shared" si="7"/>
        <v>104.63215258855587</v>
      </c>
      <c r="K71" s="32"/>
    </row>
    <row r="72" spans="1:11" ht="34.5" customHeight="1" x14ac:dyDescent="0.2">
      <c r="A72" s="33">
        <v>70</v>
      </c>
      <c r="B72" s="143" t="s">
        <v>139</v>
      </c>
      <c r="C72" s="57" t="s">
        <v>2</v>
      </c>
      <c r="D72" s="156">
        <v>125</v>
      </c>
      <c r="E72" s="156"/>
      <c r="F72" s="156"/>
      <c r="G72" s="91">
        <f t="shared" si="5"/>
        <v>125</v>
      </c>
      <c r="H72" s="91">
        <f t="shared" si="6"/>
        <v>125</v>
      </c>
      <c r="I72" s="91">
        <v>108</v>
      </c>
      <c r="J72" s="144">
        <f t="shared" si="7"/>
        <v>115.74074074074075</v>
      </c>
      <c r="K72" s="32"/>
    </row>
    <row r="73" spans="1:11" ht="32.25" customHeight="1" x14ac:dyDescent="0.2">
      <c r="A73" s="33">
        <v>71</v>
      </c>
      <c r="B73" s="68" t="s">
        <v>75</v>
      </c>
      <c r="C73" s="57" t="s">
        <v>2</v>
      </c>
      <c r="D73" s="156">
        <v>1145</v>
      </c>
      <c r="E73" s="156">
        <v>885.72</v>
      </c>
      <c r="F73" s="156"/>
      <c r="G73" s="91">
        <f t="shared" si="5"/>
        <v>1015.36</v>
      </c>
      <c r="H73" s="91">
        <f t="shared" si="6"/>
        <v>1015.36</v>
      </c>
      <c r="I73" s="91">
        <v>968</v>
      </c>
      <c r="J73" s="144">
        <f t="shared" si="7"/>
        <v>104.89256198347108</v>
      </c>
      <c r="K73" s="32"/>
    </row>
    <row r="74" spans="1:11" ht="24.95" customHeight="1" x14ac:dyDescent="0.2">
      <c r="A74" s="33">
        <v>72</v>
      </c>
      <c r="B74" s="68" t="s">
        <v>108</v>
      </c>
      <c r="C74" s="57" t="s">
        <v>2</v>
      </c>
      <c r="D74" s="156"/>
      <c r="E74" s="156">
        <v>199.99</v>
      </c>
      <c r="F74" s="156">
        <v>392</v>
      </c>
      <c r="G74" s="91">
        <f t="shared" si="5"/>
        <v>295.995</v>
      </c>
      <c r="H74" s="91">
        <f t="shared" si="6"/>
        <v>295.995</v>
      </c>
      <c r="I74" s="91" t="s">
        <v>203</v>
      </c>
      <c r="J74" s="144" t="e">
        <f t="shared" si="7"/>
        <v>#VALUE!</v>
      </c>
      <c r="K74" s="32"/>
    </row>
    <row r="75" spans="1:11" ht="24.95" customHeight="1" x14ac:dyDescent="0.2">
      <c r="A75" s="33">
        <v>73</v>
      </c>
      <c r="B75" s="68" t="s">
        <v>55</v>
      </c>
      <c r="C75" s="57" t="s">
        <v>2</v>
      </c>
      <c r="D75" s="156">
        <v>187</v>
      </c>
      <c r="E75" s="169">
        <v>149</v>
      </c>
      <c r="F75" s="169">
        <v>158</v>
      </c>
      <c r="G75" s="91">
        <f t="shared" si="5"/>
        <v>164.66666666666666</v>
      </c>
      <c r="H75" s="91">
        <f t="shared" si="6"/>
        <v>164.66666666666666</v>
      </c>
      <c r="I75" s="91">
        <v>172.5</v>
      </c>
      <c r="J75" s="144">
        <f t="shared" si="7"/>
        <v>95.45893719806763</v>
      </c>
      <c r="K75" s="32"/>
    </row>
    <row r="76" spans="1:11" ht="24.95" customHeight="1" x14ac:dyDescent="0.2">
      <c r="A76" s="33">
        <v>74</v>
      </c>
      <c r="B76" s="68" t="s">
        <v>52</v>
      </c>
      <c r="C76" s="57" t="s">
        <v>2</v>
      </c>
      <c r="D76" s="169">
        <v>150</v>
      </c>
      <c r="E76" s="169">
        <v>134.97999999999999</v>
      </c>
      <c r="F76" s="156">
        <v>182</v>
      </c>
      <c r="G76" s="91">
        <f t="shared" si="5"/>
        <v>155.66</v>
      </c>
      <c r="H76" s="91">
        <f t="shared" si="6"/>
        <v>155.66</v>
      </c>
      <c r="I76" s="91">
        <v>235.5</v>
      </c>
      <c r="J76" s="144">
        <f t="shared" si="7"/>
        <v>66.097664543524417</v>
      </c>
      <c r="K76" s="32"/>
    </row>
    <row r="77" spans="1:11" ht="24.95" customHeight="1" x14ac:dyDescent="0.2">
      <c r="A77" s="33">
        <v>75</v>
      </c>
      <c r="B77" s="68" t="s">
        <v>109</v>
      </c>
      <c r="C77" s="57" t="s">
        <v>2</v>
      </c>
      <c r="D77" s="169"/>
      <c r="E77" s="169">
        <v>198</v>
      </c>
      <c r="F77" s="169"/>
      <c r="G77" s="91">
        <f t="shared" si="5"/>
        <v>198</v>
      </c>
      <c r="H77" s="91">
        <f t="shared" si="6"/>
        <v>198</v>
      </c>
      <c r="I77" s="91">
        <v>259.35000000000002</v>
      </c>
      <c r="J77" s="144">
        <f t="shared" si="7"/>
        <v>76.344707923655292</v>
      </c>
      <c r="K77" s="32"/>
    </row>
    <row r="78" spans="1:11" ht="24.95" customHeight="1" x14ac:dyDescent="0.2">
      <c r="A78" s="33">
        <v>76</v>
      </c>
      <c r="B78" s="68" t="s">
        <v>110</v>
      </c>
      <c r="C78" s="57" t="s">
        <v>2</v>
      </c>
      <c r="D78" s="169"/>
      <c r="E78" s="169">
        <v>299</v>
      </c>
      <c r="F78" s="156"/>
      <c r="G78" s="91">
        <f t="shared" si="5"/>
        <v>299</v>
      </c>
      <c r="H78" s="91">
        <f t="shared" si="6"/>
        <v>299</v>
      </c>
      <c r="I78" s="91">
        <v>490</v>
      </c>
      <c r="J78" s="144">
        <f t="shared" si="7"/>
        <v>61.020408163265301</v>
      </c>
      <c r="K78" s="32"/>
    </row>
    <row r="79" spans="1:11" ht="24.95" customHeight="1" x14ac:dyDescent="0.2">
      <c r="A79" s="33">
        <v>77</v>
      </c>
      <c r="B79" s="68" t="s">
        <v>14</v>
      </c>
      <c r="C79" s="57" t="s">
        <v>2</v>
      </c>
      <c r="D79" s="156">
        <v>373</v>
      </c>
      <c r="E79" s="156">
        <v>359</v>
      </c>
      <c r="F79" s="156"/>
      <c r="G79" s="91">
        <f t="shared" si="5"/>
        <v>366</v>
      </c>
      <c r="H79" s="91">
        <f t="shared" si="6"/>
        <v>366</v>
      </c>
      <c r="I79" s="91">
        <v>359</v>
      </c>
      <c r="J79" s="144">
        <f t="shared" si="7"/>
        <v>101.94986072423397</v>
      </c>
      <c r="K79" s="32"/>
    </row>
    <row r="80" spans="1:11" ht="24.95" customHeight="1" x14ac:dyDescent="0.2">
      <c r="A80" s="33">
        <v>78</v>
      </c>
      <c r="B80" s="143" t="s">
        <v>158</v>
      </c>
      <c r="C80" s="81" t="s">
        <v>2</v>
      </c>
      <c r="D80" s="169">
        <v>248.57</v>
      </c>
      <c r="E80" s="156"/>
      <c r="F80" s="156"/>
      <c r="G80" s="91">
        <f t="shared" si="5"/>
        <v>248.57</v>
      </c>
      <c r="H80" s="91">
        <f t="shared" si="6"/>
        <v>248.57</v>
      </c>
      <c r="I80" s="91" t="s">
        <v>203</v>
      </c>
      <c r="J80" s="144" t="e">
        <f t="shared" si="7"/>
        <v>#VALUE!</v>
      </c>
      <c r="K80" s="32"/>
    </row>
    <row r="81" spans="1:11" ht="24.95" customHeight="1" x14ac:dyDescent="0.2">
      <c r="A81" s="33">
        <v>79</v>
      </c>
      <c r="B81" s="143" t="s">
        <v>42</v>
      </c>
      <c r="C81" s="81" t="s">
        <v>2</v>
      </c>
      <c r="D81" s="156">
        <v>240</v>
      </c>
      <c r="E81" s="169"/>
      <c r="F81" s="156">
        <v>218</v>
      </c>
      <c r="G81" s="91">
        <f t="shared" si="5"/>
        <v>229</v>
      </c>
      <c r="H81" s="91">
        <f t="shared" si="6"/>
        <v>229</v>
      </c>
      <c r="I81" s="91">
        <v>234</v>
      </c>
      <c r="J81" s="144">
        <f t="shared" si="7"/>
        <v>97.863247863247864</v>
      </c>
      <c r="K81" s="32"/>
    </row>
    <row r="82" spans="1:11" ht="24.95" customHeight="1" x14ac:dyDescent="0.2">
      <c r="A82" s="33">
        <v>80</v>
      </c>
      <c r="B82" s="143" t="s">
        <v>44</v>
      </c>
      <c r="C82" s="81" t="s">
        <v>2</v>
      </c>
      <c r="D82" s="156">
        <v>350</v>
      </c>
      <c r="E82" s="156">
        <v>362</v>
      </c>
      <c r="F82" s="156">
        <v>325</v>
      </c>
      <c r="G82" s="91">
        <f t="shared" si="5"/>
        <v>345.66666666666669</v>
      </c>
      <c r="H82" s="91">
        <f t="shared" si="6"/>
        <v>345.66666666666669</v>
      </c>
      <c r="I82" s="91">
        <v>325</v>
      </c>
      <c r="J82" s="144">
        <f t="shared" si="7"/>
        <v>106.35897435897436</v>
      </c>
      <c r="K82" s="32"/>
    </row>
    <row r="83" spans="1:11" ht="24.95" customHeight="1" x14ac:dyDescent="0.2">
      <c r="A83" s="33">
        <v>81</v>
      </c>
      <c r="B83" s="143" t="s">
        <v>33</v>
      </c>
      <c r="C83" s="81" t="s">
        <v>2</v>
      </c>
      <c r="D83" s="156">
        <v>193.33</v>
      </c>
      <c r="E83" s="156">
        <v>299</v>
      </c>
      <c r="F83" s="156">
        <v>162</v>
      </c>
      <c r="G83" s="91">
        <f t="shared" si="5"/>
        <v>218.11</v>
      </c>
      <c r="H83" s="91">
        <f t="shared" si="6"/>
        <v>218.11</v>
      </c>
      <c r="I83" s="91">
        <v>212.065</v>
      </c>
      <c r="J83" s="144">
        <f t="shared" si="7"/>
        <v>102.85054110767926</v>
      </c>
      <c r="K83" s="32"/>
    </row>
    <row r="84" spans="1:11" ht="24.95" customHeight="1" x14ac:dyDescent="0.2">
      <c r="A84" s="33">
        <v>82</v>
      </c>
      <c r="B84" s="143" t="s">
        <v>46</v>
      </c>
      <c r="C84" s="81" t="s">
        <v>2</v>
      </c>
      <c r="D84" s="156">
        <v>280</v>
      </c>
      <c r="E84" s="156"/>
      <c r="F84" s="156">
        <v>201</v>
      </c>
      <c r="G84" s="91">
        <f t="shared" si="5"/>
        <v>240.5</v>
      </c>
      <c r="H84" s="91">
        <f t="shared" si="6"/>
        <v>240.5</v>
      </c>
      <c r="I84" s="91">
        <v>240.5</v>
      </c>
      <c r="J84" s="144">
        <f t="shared" si="7"/>
        <v>100</v>
      </c>
      <c r="K84" s="32"/>
    </row>
    <row r="85" spans="1:11" ht="24.95" customHeight="1" x14ac:dyDescent="0.2">
      <c r="A85" s="33">
        <v>83</v>
      </c>
      <c r="B85" s="143" t="s">
        <v>159</v>
      </c>
      <c r="C85" s="145" t="s">
        <v>2</v>
      </c>
      <c r="D85" s="156"/>
      <c r="E85" s="156">
        <v>880</v>
      </c>
      <c r="F85" s="156">
        <v>1010</v>
      </c>
      <c r="G85" s="91">
        <f t="shared" si="5"/>
        <v>945</v>
      </c>
      <c r="H85" s="91">
        <f t="shared" si="6"/>
        <v>945</v>
      </c>
      <c r="I85" s="91">
        <v>900</v>
      </c>
      <c r="J85" s="144">
        <f t="shared" si="7"/>
        <v>105</v>
      </c>
      <c r="K85" s="32"/>
    </row>
    <row r="86" spans="1:11" ht="24.95" customHeight="1" x14ac:dyDescent="0.2">
      <c r="A86" s="33">
        <v>84</v>
      </c>
      <c r="B86" s="143" t="s">
        <v>160</v>
      </c>
      <c r="C86" s="145" t="s">
        <v>2</v>
      </c>
      <c r="D86" s="156"/>
      <c r="E86" s="156"/>
      <c r="F86" s="169">
        <v>700</v>
      </c>
      <c r="G86" s="91">
        <f t="shared" si="5"/>
        <v>700</v>
      </c>
      <c r="H86" s="91">
        <f t="shared" si="6"/>
        <v>700</v>
      </c>
      <c r="I86" s="91" t="s">
        <v>203</v>
      </c>
      <c r="J86" s="144" t="e">
        <f t="shared" si="7"/>
        <v>#VALUE!</v>
      </c>
      <c r="K86" s="32"/>
    </row>
    <row r="87" spans="1:11" ht="24.95" customHeight="1" x14ac:dyDescent="0.2">
      <c r="A87" s="33">
        <v>85</v>
      </c>
      <c r="B87" s="143" t="s">
        <v>161</v>
      </c>
      <c r="C87" s="145" t="s">
        <v>2</v>
      </c>
      <c r="D87" s="156"/>
      <c r="E87" s="156">
        <v>650</v>
      </c>
      <c r="F87" s="156"/>
      <c r="G87" s="91">
        <f t="shared" ref="G87:G115" si="8">AVERAGEIF(D87:F87,"&gt;0")</f>
        <v>650</v>
      </c>
      <c r="H87" s="91">
        <f t="shared" ref="H87:H115" si="9">IFERROR(G87,"")</f>
        <v>650</v>
      </c>
      <c r="I87" s="91" t="s">
        <v>203</v>
      </c>
      <c r="J87" s="144" t="e">
        <f t="shared" si="7"/>
        <v>#VALUE!</v>
      </c>
      <c r="K87" s="32"/>
    </row>
    <row r="88" spans="1:11" ht="24.95" customHeight="1" x14ac:dyDescent="0.2">
      <c r="A88" s="33">
        <v>86</v>
      </c>
      <c r="B88" s="143" t="s">
        <v>162</v>
      </c>
      <c r="C88" s="145" t="s">
        <v>2</v>
      </c>
      <c r="D88" s="156"/>
      <c r="E88" s="156"/>
      <c r="F88" s="156"/>
      <c r="G88" s="91" t="e">
        <f t="shared" si="8"/>
        <v>#DIV/0!</v>
      </c>
      <c r="H88" s="91" t="str">
        <f t="shared" si="9"/>
        <v/>
      </c>
      <c r="I88" s="91">
        <v>745</v>
      </c>
      <c r="J88" s="144" t="e">
        <f t="shared" si="7"/>
        <v>#VALUE!</v>
      </c>
      <c r="K88" s="32"/>
    </row>
    <row r="89" spans="1:11" ht="24.95" customHeight="1" x14ac:dyDescent="0.2">
      <c r="A89" s="33">
        <v>87</v>
      </c>
      <c r="B89" s="143" t="s">
        <v>138</v>
      </c>
      <c r="C89" s="81" t="s">
        <v>2</v>
      </c>
      <c r="D89" s="156"/>
      <c r="E89" s="156">
        <v>89.99</v>
      </c>
      <c r="F89" s="156">
        <v>210</v>
      </c>
      <c r="G89" s="91">
        <f t="shared" si="8"/>
        <v>149.995</v>
      </c>
      <c r="H89" s="91">
        <f t="shared" si="9"/>
        <v>149.995</v>
      </c>
      <c r="I89" s="91" t="s">
        <v>203</v>
      </c>
      <c r="J89" s="144" t="e">
        <f t="shared" si="7"/>
        <v>#VALUE!</v>
      </c>
      <c r="K89" s="32"/>
    </row>
    <row r="90" spans="1:11" ht="24.95" customHeight="1" x14ac:dyDescent="0.2">
      <c r="A90" s="33">
        <v>88</v>
      </c>
      <c r="B90" s="143" t="s">
        <v>76</v>
      </c>
      <c r="C90" s="81" t="s">
        <v>2</v>
      </c>
      <c r="D90" s="156">
        <v>585</v>
      </c>
      <c r="E90" s="169">
        <v>412.81</v>
      </c>
      <c r="F90" s="169">
        <v>612</v>
      </c>
      <c r="G90" s="91">
        <f t="shared" si="8"/>
        <v>536.60333333333335</v>
      </c>
      <c r="H90" s="91">
        <f t="shared" si="9"/>
        <v>536.60333333333335</v>
      </c>
      <c r="I90" s="91">
        <v>511.50333333333333</v>
      </c>
      <c r="J90" s="144">
        <f t="shared" si="7"/>
        <v>104.9071038963578</v>
      </c>
      <c r="K90" s="32"/>
    </row>
    <row r="91" spans="1:11" ht="24.95" customHeight="1" x14ac:dyDescent="0.2">
      <c r="A91" s="33">
        <v>89</v>
      </c>
      <c r="B91" s="68" t="s">
        <v>31</v>
      </c>
      <c r="C91" s="57" t="s">
        <v>2</v>
      </c>
      <c r="D91" s="156">
        <v>105</v>
      </c>
      <c r="E91" s="156">
        <v>92.99</v>
      </c>
      <c r="F91" s="156">
        <v>102</v>
      </c>
      <c r="G91" s="91">
        <f t="shared" si="8"/>
        <v>99.99666666666667</v>
      </c>
      <c r="H91" s="91">
        <f t="shared" si="9"/>
        <v>99.99666666666667</v>
      </c>
      <c r="I91" s="91">
        <v>103.5</v>
      </c>
      <c r="J91" s="144">
        <f t="shared" si="7"/>
        <v>96.615136876006446</v>
      </c>
      <c r="K91" s="32"/>
    </row>
    <row r="92" spans="1:11" ht="24.95" customHeight="1" x14ac:dyDescent="0.2">
      <c r="A92" s="33">
        <v>90</v>
      </c>
      <c r="B92" s="68" t="s">
        <v>111</v>
      </c>
      <c r="C92" s="57" t="s">
        <v>2</v>
      </c>
      <c r="D92" s="156">
        <v>55</v>
      </c>
      <c r="E92" s="156"/>
      <c r="F92" s="156">
        <v>38</v>
      </c>
      <c r="G92" s="91">
        <f t="shared" si="8"/>
        <v>46.5</v>
      </c>
      <c r="H92" s="91">
        <f t="shared" si="9"/>
        <v>46.5</v>
      </c>
      <c r="I92" s="91">
        <v>45.666666666666664</v>
      </c>
      <c r="J92" s="144">
        <f t="shared" si="7"/>
        <v>101.8248175182482</v>
      </c>
      <c r="K92" s="32"/>
    </row>
    <row r="93" spans="1:11" ht="24.95" customHeight="1" x14ac:dyDescent="0.2">
      <c r="A93" s="33">
        <v>91</v>
      </c>
      <c r="B93" s="84" t="s">
        <v>163</v>
      </c>
      <c r="C93" s="83" t="s">
        <v>2</v>
      </c>
      <c r="D93" s="156">
        <v>340</v>
      </c>
      <c r="E93" s="169"/>
      <c r="F93" s="169"/>
      <c r="G93" s="91">
        <f t="shared" si="8"/>
        <v>340</v>
      </c>
      <c r="H93" s="91">
        <f t="shared" si="9"/>
        <v>340</v>
      </c>
      <c r="I93" s="91">
        <v>325.66666666666669</v>
      </c>
      <c r="J93" s="144">
        <f t="shared" si="7"/>
        <v>104.40122824974412</v>
      </c>
      <c r="K93" s="32"/>
    </row>
    <row r="94" spans="1:11" ht="24.95" customHeight="1" x14ac:dyDescent="0.2">
      <c r="A94" s="33">
        <v>92</v>
      </c>
      <c r="B94" s="68" t="s">
        <v>112</v>
      </c>
      <c r="C94" s="57" t="s">
        <v>2</v>
      </c>
      <c r="D94" s="156"/>
      <c r="E94" s="156">
        <v>199.99</v>
      </c>
      <c r="F94" s="156"/>
      <c r="G94" s="91">
        <f t="shared" si="8"/>
        <v>199.99</v>
      </c>
      <c r="H94" s="91">
        <f t="shared" si="9"/>
        <v>199.99</v>
      </c>
      <c r="I94" s="91" t="s">
        <v>203</v>
      </c>
      <c r="J94" s="144" t="e">
        <f t="shared" si="7"/>
        <v>#VALUE!</v>
      </c>
      <c r="K94" s="32"/>
    </row>
    <row r="95" spans="1:11" ht="24.95" customHeight="1" x14ac:dyDescent="0.2">
      <c r="A95" s="33">
        <v>93</v>
      </c>
      <c r="B95" s="68" t="s">
        <v>18</v>
      </c>
      <c r="C95" s="57" t="s">
        <v>2</v>
      </c>
      <c r="D95" s="169">
        <v>393</v>
      </c>
      <c r="E95" s="169">
        <v>245</v>
      </c>
      <c r="F95" s="156">
        <v>386</v>
      </c>
      <c r="G95" s="91">
        <f t="shared" si="8"/>
        <v>341.33333333333331</v>
      </c>
      <c r="H95" s="91">
        <f t="shared" si="9"/>
        <v>341.33333333333331</v>
      </c>
      <c r="I95" s="91">
        <v>333.66666666666669</v>
      </c>
      <c r="J95" s="144">
        <f t="shared" si="7"/>
        <v>102.29770229770227</v>
      </c>
      <c r="K95" s="32"/>
    </row>
    <row r="96" spans="1:11" ht="24.95" customHeight="1" x14ac:dyDescent="0.2">
      <c r="A96" s="33">
        <v>94</v>
      </c>
      <c r="B96" s="68" t="s">
        <v>113</v>
      </c>
      <c r="C96" s="57" t="s">
        <v>2</v>
      </c>
      <c r="D96" s="156"/>
      <c r="E96" s="156"/>
      <c r="F96" s="156"/>
      <c r="G96" s="91" t="e">
        <f t="shared" si="8"/>
        <v>#DIV/0!</v>
      </c>
      <c r="H96" s="91" t="str">
        <f t="shared" si="9"/>
        <v/>
      </c>
      <c r="I96" s="91" t="s">
        <v>203</v>
      </c>
      <c r="J96" s="144" t="e">
        <f t="shared" si="7"/>
        <v>#VALUE!</v>
      </c>
      <c r="K96" s="32"/>
    </row>
    <row r="97" spans="1:11" ht="24.95" customHeight="1" x14ac:dyDescent="0.2">
      <c r="A97" s="33">
        <v>95</v>
      </c>
      <c r="B97" s="84" t="s">
        <v>164</v>
      </c>
      <c r="C97" s="83" t="s">
        <v>61</v>
      </c>
      <c r="D97" s="156"/>
      <c r="E97" s="156">
        <v>29</v>
      </c>
      <c r="F97" s="156"/>
      <c r="G97" s="91">
        <f t="shared" si="8"/>
        <v>29</v>
      </c>
      <c r="H97" s="91">
        <f t="shared" si="9"/>
        <v>29</v>
      </c>
      <c r="I97" s="91">
        <v>29</v>
      </c>
      <c r="J97" s="144">
        <f t="shared" si="7"/>
        <v>100</v>
      </c>
      <c r="K97" s="32"/>
    </row>
    <row r="98" spans="1:11" ht="24.95" customHeight="1" x14ac:dyDescent="0.2">
      <c r="A98" s="33">
        <v>96</v>
      </c>
      <c r="B98" s="84" t="s">
        <v>165</v>
      </c>
      <c r="C98" s="83" t="s">
        <v>61</v>
      </c>
      <c r="D98" s="156">
        <v>100</v>
      </c>
      <c r="E98" s="156">
        <v>119</v>
      </c>
      <c r="F98" s="156"/>
      <c r="G98" s="91">
        <f t="shared" si="8"/>
        <v>109.5</v>
      </c>
      <c r="H98" s="91">
        <f t="shared" si="9"/>
        <v>109.5</v>
      </c>
      <c r="I98" s="91" t="s">
        <v>203</v>
      </c>
      <c r="J98" s="144" t="e">
        <f t="shared" si="7"/>
        <v>#VALUE!</v>
      </c>
      <c r="K98" s="32"/>
    </row>
    <row r="99" spans="1:11" ht="21" customHeight="1" x14ac:dyDescent="0.2">
      <c r="A99" s="33">
        <v>97</v>
      </c>
      <c r="B99" s="68" t="s">
        <v>36</v>
      </c>
      <c r="C99" s="57" t="s">
        <v>61</v>
      </c>
      <c r="D99" s="156">
        <v>29</v>
      </c>
      <c r="E99" s="156">
        <v>22</v>
      </c>
      <c r="F99" s="156">
        <v>22</v>
      </c>
      <c r="G99" s="91">
        <f t="shared" si="8"/>
        <v>24.333333333333332</v>
      </c>
      <c r="H99" s="91">
        <f t="shared" si="9"/>
        <v>24.333333333333332</v>
      </c>
      <c r="I99" s="91">
        <v>24.333333333333332</v>
      </c>
      <c r="J99" s="144">
        <f t="shared" si="7"/>
        <v>100</v>
      </c>
      <c r="K99" s="32"/>
    </row>
    <row r="100" spans="1:11" ht="28.5" customHeight="1" x14ac:dyDescent="0.2">
      <c r="A100" s="33">
        <v>98</v>
      </c>
      <c r="B100" s="68" t="s">
        <v>35</v>
      </c>
      <c r="C100" s="57" t="s">
        <v>61</v>
      </c>
      <c r="D100" s="156">
        <v>80</v>
      </c>
      <c r="E100" s="156">
        <v>84</v>
      </c>
      <c r="F100" s="156">
        <v>87</v>
      </c>
      <c r="G100" s="91">
        <f t="shared" si="8"/>
        <v>83.666666666666671</v>
      </c>
      <c r="H100" s="91">
        <f t="shared" si="9"/>
        <v>83.666666666666671</v>
      </c>
      <c r="I100" s="91">
        <v>83.666666666666671</v>
      </c>
      <c r="J100" s="144">
        <f t="shared" si="7"/>
        <v>100</v>
      </c>
      <c r="K100" s="32"/>
    </row>
    <row r="101" spans="1:11" ht="21" customHeight="1" x14ac:dyDescent="0.2">
      <c r="A101" s="33">
        <v>99</v>
      </c>
      <c r="B101" s="68" t="s">
        <v>114</v>
      </c>
      <c r="C101" s="57" t="s">
        <v>2</v>
      </c>
      <c r="D101" s="169">
        <v>30</v>
      </c>
      <c r="E101" s="169">
        <v>13</v>
      </c>
      <c r="F101" s="156">
        <v>27</v>
      </c>
      <c r="G101" s="91">
        <f t="shared" si="8"/>
        <v>23.333333333333332</v>
      </c>
      <c r="H101" s="91">
        <f t="shared" si="9"/>
        <v>23.333333333333332</v>
      </c>
      <c r="I101" s="91">
        <v>23.333333333333332</v>
      </c>
      <c r="J101" s="144">
        <f t="shared" si="7"/>
        <v>100</v>
      </c>
      <c r="K101" s="32"/>
    </row>
    <row r="102" spans="1:11" ht="33" customHeight="1" x14ac:dyDescent="0.2">
      <c r="A102" s="33">
        <v>100</v>
      </c>
      <c r="B102" s="68" t="s">
        <v>86</v>
      </c>
      <c r="C102" s="57" t="s">
        <v>2</v>
      </c>
      <c r="D102" s="156">
        <v>216.67</v>
      </c>
      <c r="E102" s="156"/>
      <c r="F102" s="156">
        <v>230</v>
      </c>
      <c r="G102" s="91">
        <f t="shared" si="8"/>
        <v>223.33499999999998</v>
      </c>
      <c r="H102" s="91">
        <f t="shared" si="9"/>
        <v>223.33499999999998</v>
      </c>
      <c r="I102" s="91">
        <v>223.33499999999998</v>
      </c>
      <c r="J102" s="144">
        <f t="shared" si="7"/>
        <v>100</v>
      </c>
      <c r="K102" s="32"/>
    </row>
    <row r="103" spans="1:11" ht="21" customHeight="1" x14ac:dyDescent="0.2">
      <c r="A103" s="33">
        <v>101</v>
      </c>
      <c r="B103" s="68" t="s">
        <v>40</v>
      </c>
      <c r="C103" s="57" t="s">
        <v>2</v>
      </c>
      <c r="D103" s="156">
        <v>210</v>
      </c>
      <c r="E103" s="156">
        <v>278</v>
      </c>
      <c r="F103" s="156">
        <v>112</v>
      </c>
      <c r="G103" s="91">
        <f t="shared" si="8"/>
        <v>200</v>
      </c>
      <c r="H103" s="91">
        <f t="shared" si="9"/>
        <v>200</v>
      </c>
      <c r="I103" s="91">
        <v>161</v>
      </c>
      <c r="J103" s="144">
        <f t="shared" si="7"/>
        <v>124.22360248447204</v>
      </c>
      <c r="K103" s="32"/>
    </row>
    <row r="104" spans="1:11" ht="21" customHeight="1" x14ac:dyDescent="0.2">
      <c r="A104" s="33">
        <v>102</v>
      </c>
      <c r="B104" s="68" t="s">
        <v>115</v>
      </c>
      <c r="C104" s="57" t="s">
        <v>2</v>
      </c>
      <c r="D104" s="156">
        <v>854</v>
      </c>
      <c r="E104" s="156">
        <v>840</v>
      </c>
      <c r="F104" s="169">
        <v>880</v>
      </c>
      <c r="G104" s="91">
        <f t="shared" si="8"/>
        <v>858</v>
      </c>
      <c r="H104" s="91">
        <f t="shared" si="9"/>
        <v>858</v>
      </c>
      <c r="I104" s="91">
        <v>854</v>
      </c>
      <c r="J104" s="144">
        <f t="shared" si="7"/>
        <v>100.46838407494145</v>
      </c>
      <c r="K104" s="32"/>
    </row>
    <row r="105" spans="1:11" ht="27" customHeight="1" x14ac:dyDescent="0.2">
      <c r="A105" s="33">
        <v>103</v>
      </c>
      <c r="B105" s="68" t="s">
        <v>131</v>
      </c>
      <c r="C105" s="57" t="s">
        <v>2</v>
      </c>
      <c r="D105" s="169">
        <v>513.33000000000004</v>
      </c>
      <c r="E105" s="169">
        <v>376</v>
      </c>
      <c r="F105" s="156">
        <v>580</v>
      </c>
      <c r="G105" s="91">
        <f t="shared" si="8"/>
        <v>489.77666666666664</v>
      </c>
      <c r="H105" s="91">
        <f t="shared" si="9"/>
        <v>489.77666666666664</v>
      </c>
      <c r="I105" s="91">
        <v>485.33333333333331</v>
      </c>
      <c r="J105" s="144">
        <f t="shared" si="7"/>
        <v>100.91552197802199</v>
      </c>
    </row>
    <row r="106" spans="1:11" ht="27" customHeight="1" x14ac:dyDescent="0.2">
      <c r="A106" s="33">
        <v>104</v>
      </c>
      <c r="B106" s="68" t="s">
        <v>132</v>
      </c>
      <c r="C106" s="57" t="s">
        <v>2</v>
      </c>
      <c r="D106" s="156"/>
      <c r="E106" s="156">
        <v>430</v>
      </c>
      <c r="F106" s="156"/>
      <c r="G106" s="91">
        <f t="shared" si="8"/>
        <v>430</v>
      </c>
      <c r="H106" s="91">
        <f t="shared" si="9"/>
        <v>430</v>
      </c>
      <c r="I106" s="91">
        <v>430</v>
      </c>
      <c r="J106" s="144">
        <f t="shared" si="7"/>
        <v>100</v>
      </c>
    </row>
    <row r="107" spans="1:11" ht="28.5" customHeight="1" x14ac:dyDescent="0.2">
      <c r="A107" s="33">
        <v>105</v>
      </c>
      <c r="B107" s="68" t="s">
        <v>87</v>
      </c>
      <c r="C107" s="57" t="s">
        <v>2</v>
      </c>
      <c r="D107" s="169">
        <v>294</v>
      </c>
      <c r="E107" s="169">
        <v>270.33</v>
      </c>
      <c r="F107" s="156">
        <v>269</v>
      </c>
      <c r="G107" s="91">
        <f t="shared" si="8"/>
        <v>277.77666666666664</v>
      </c>
      <c r="H107" s="91">
        <f t="shared" si="9"/>
        <v>277.77666666666664</v>
      </c>
      <c r="I107" s="91">
        <v>279.02333333333331</v>
      </c>
      <c r="J107" s="144">
        <f t="shared" si="7"/>
        <v>99.553203435793904</v>
      </c>
    </row>
    <row r="108" spans="1:11" ht="21" customHeight="1" x14ac:dyDescent="0.2">
      <c r="A108" s="33">
        <v>106</v>
      </c>
      <c r="B108" s="68" t="s">
        <v>51</v>
      </c>
      <c r="C108" s="57" t="s">
        <v>2</v>
      </c>
      <c r="D108" s="156">
        <v>225</v>
      </c>
      <c r="E108" s="156">
        <v>189.9</v>
      </c>
      <c r="F108" s="156">
        <v>252</v>
      </c>
      <c r="G108" s="91">
        <f t="shared" si="8"/>
        <v>222.29999999999998</v>
      </c>
      <c r="H108" s="91">
        <f t="shared" si="9"/>
        <v>222.29999999999998</v>
      </c>
      <c r="I108" s="91">
        <v>279</v>
      </c>
      <c r="J108" s="144">
        <f t="shared" si="7"/>
        <v>79.677419354838705</v>
      </c>
    </row>
    <row r="109" spans="1:11" ht="25.5" customHeight="1" x14ac:dyDescent="0.2">
      <c r="A109" s="33">
        <v>107</v>
      </c>
      <c r="B109" s="68" t="s">
        <v>116</v>
      </c>
      <c r="C109" s="57" t="s">
        <v>2</v>
      </c>
      <c r="D109" s="156">
        <v>200</v>
      </c>
      <c r="E109" s="156">
        <v>142.41</v>
      </c>
      <c r="F109" s="156">
        <v>151.83000000000001</v>
      </c>
      <c r="G109" s="91">
        <f t="shared" si="8"/>
        <v>164.74666666666667</v>
      </c>
      <c r="H109" s="91">
        <f t="shared" si="9"/>
        <v>164.74666666666667</v>
      </c>
      <c r="I109" s="91">
        <v>157.23999999999998</v>
      </c>
      <c r="J109" s="144">
        <f t="shared" si="7"/>
        <v>104.77401848554229</v>
      </c>
    </row>
    <row r="110" spans="1:11" ht="21" customHeight="1" x14ac:dyDescent="0.2">
      <c r="A110" s="33">
        <v>108</v>
      </c>
      <c r="B110" s="68" t="s">
        <v>54</v>
      </c>
      <c r="C110" s="57" t="s">
        <v>2</v>
      </c>
      <c r="D110" s="156">
        <v>161.11000000000001</v>
      </c>
      <c r="E110" s="156">
        <v>207.75</v>
      </c>
      <c r="F110" s="156">
        <v>183.87</v>
      </c>
      <c r="G110" s="91">
        <f t="shared" si="8"/>
        <v>184.24333333333334</v>
      </c>
      <c r="H110" s="91">
        <f t="shared" si="9"/>
        <v>184.24333333333334</v>
      </c>
      <c r="I110" s="91">
        <v>180.82666666666668</v>
      </c>
      <c r="J110" s="144">
        <f t="shared" si="7"/>
        <v>101.88947057956052</v>
      </c>
    </row>
    <row r="111" spans="1:11" ht="30" customHeight="1" x14ac:dyDescent="0.2">
      <c r="A111" s="33">
        <v>109</v>
      </c>
      <c r="B111" s="68" t="s">
        <v>117</v>
      </c>
      <c r="C111" s="57" t="s">
        <v>2</v>
      </c>
      <c r="D111" s="156">
        <v>367.92</v>
      </c>
      <c r="E111" s="156">
        <v>245.88</v>
      </c>
      <c r="F111" s="156"/>
      <c r="G111" s="91">
        <f t="shared" si="8"/>
        <v>306.89999999999998</v>
      </c>
      <c r="H111" s="91">
        <f t="shared" si="9"/>
        <v>306.89999999999998</v>
      </c>
      <c r="I111" s="91">
        <v>306.89999999999998</v>
      </c>
      <c r="J111" s="144">
        <f t="shared" si="7"/>
        <v>100</v>
      </c>
    </row>
    <row r="112" spans="1:11" ht="21" customHeight="1" x14ac:dyDescent="0.2">
      <c r="A112" s="33">
        <v>110</v>
      </c>
      <c r="B112" s="68" t="s">
        <v>118</v>
      </c>
      <c r="C112" s="57" t="s">
        <v>2</v>
      </c>
      <c r="D112" s="156">
        <v>84.91</v>
      </c>
      <c r="E112" s="169">
        <v>40</v>
      </c>
      <c r="F112" s="156">
        <v>63.33</v>
      </c>
      <c r="G112" s="91">
        <f t="shared" si="8"/>
        <v>62.74666666666667</v>
      </c>
      <c r="H112" s="91">
        <f t="shared" si="9"/>
        <v>62.74666666666667</v>
      </c>
      <c r="I112" s="91">
        <v>65</v>
      </c>
      <c r="J112" s="144">
        <f t="shared" si="7"/>
        <v>96.533333333333331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69">
        <v>90</v>
      </c>
      <c r="E113" s="156">
        <v>50</v>
      </c>
      <c r="F113" s="156">
        <v>74</v>
      </c>
      <c r="G113" s="91">
        <f t="shared" si="8"/>
        <v>71.333333333333329</v>
      </c>
      <c r="H113" s="91">
        <f t="shared" si="9"/>
        <v>71.333333333333329</v>
      </c>
      <c r="I113" s="91">
        <v>74</v>
      </c>
      <c r="J113" s="144">
        <f t="shared" si="7"/>
        <v>96.396396396396383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56">
        <v>2.3199999999999998</v>
      </c>
      <c r="E114" s="156">
        <v>1.76</v>
      </c>
      <c r="F114" s="156"/>
      <c r="G114" s="91">
        <f t="shared" si="8"/>
        <v>2.04</v>
      </c>
      <c r="H114" s="91">
        <f t="shared" si="9"/>
        <v>2.04</v>
      </c>
      <c r="I114" s="91">
        <v>1.76</v>
      </c>
      <c r="J114" s="144">
        <f t="shared" si="7"/>
        <v>115.90909090909092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56">
        <v>800</v>
      </c>
      <c r="E115" s="156">
        <v>1196</v>
      </c>
      <c r="F115" s="156">
        <v>800</v>
      </c>
      <c r="G115" s="91">
        <f t="shared" si="8"/>
        <v>932</v>
      </c>
      <c r="H115" s="91">
        <f t="shared" si="9"/>
        <v>932</v>
      </c>
      <c r="I115" s="91" t="s">
        <v>203</v>
      </c>
      <c r="J115" s="144" t="e">
        <f t="shared" si="7"/>
        <v>#VALUE!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56"/>
      <c r="E116" s="156">
        <v>359.99</v>
      </c>
      <c r="F116" s="156">
        <v>554</v>
      </c>
      <c r="G116" s="91">
        <f t="shared" ref="G116:G123" si="10">AVERAGEIF(D116:F116,"&gt;0")</f>
        <v>456.995</v>
      </c>
      <c r="H116" s="91">
        <f t="shared" ref="H116:H123" si="11">IFERROR(G116,"")</f>
        <v>456.995</v>
      </c>
      <c r="I116" s="91" t="s">
        <v>203</v>
      </c>
      <c r="J116" s="144" t="e">
        <f t="shared" si="7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9">
        <v>327</v>
      </c>
      <c r="E117" s="156"/>
      <c r="F117" s="156"/>
      <c r="G117" s="91">
        <f t="shared" si="10"/>
        <v>327</v>
      </c>
      <c r="H117" s="91">
        <f t="shared" si="11"/>
        <v>327</v>
      </c>
      <c r="I117" s="91">
        <v>377</v>
      </c>
      <c r="J117" s="144">
        <f t="shared" ref="J117:J123" si="12">H117/I117*100</f>
        <v>86.737400530503976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56"/>
      <c r="E118" s="156">
        <v>399.9</v>
      </c>
      <c r="F118" s="156">
        <v>396</v>
      </c>
      <c r="G118" s="91">
        <f t="shared" si="10"/>
        <v>397.95</v>
      </c>
      <c r="H118" s="91">
        <f t="shared" si="11"/>
        <v>397.95</v>
      </c>
      <c r="I118" s="91">
        <v>370</v>
      </c>
      <c r="J118" s="144">
        <f t="shared" si="12"/>
        <v>107.55405405405405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56">
        <v>276</v>
      </c>
      <c r="E119" s="156"/>
      <c r="F119" s="156"/>
      <c r="G119" s="91">
        <f t="shared" si="10"/>
        <v>276</v>
      </c>
      <c r="H119" s="91">
        <f t="shared" si="11"/>
        <v>276</v>
      </c>
      <c r="I119" s="91">
        <v>276</v>
      </c>
      <c r="J119" s="144">
        <f t="shared" si="12"/>
        <v>100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56">
        <v>1166</v>
      </c>
      <c r="E120" s="156">
        <v>1133</v>
      </c>
      <c r="F120" s="156">
        <v>1250</v>
      </c>
      <c r="G120" s="91">
        <f t="shared" si="10"/>
        <v>1183</v>
      </c>
      <c r="H120" s="91">
        <f t="shared" si="11"/>
        <v>1183</v>
      </c>
      <c r="I120" s="91">
        <v>1250</v>
      </c>
      <c r="J120" s="144">
        <f t="shared" si="12"/>
        <v>94.64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55">
        <v>900</v>
      </c>
      <c r="E121" s="155">
        <v>970</v>
      </c>
      <c r="F121" s="155">
        <v>890</v>
      </c>
      <c r="G121" s="91">
        <f t="shared" si="10"/>
        <v>920</v>
      </c>
      <c r="H121" s="91">
        <f t="shared" si="11"/>
        <v>920</v>
      </c>
      <c r="I121" s="91">
        <v>880</v>
      </c>
      <c r="J121" s="144">
        <f t="shared" si="12"/>
        <v>104.54545454545455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55">
        <v>232</v>
      </c>
      <c r="E122" s="155">
        <v>109.99</v>
      </c>
      <c r="F122" s="83">
        <v>140</v>
      </c>
      <c r="G122" s="91">
        <f t="shared" si="10"/>
        <v>160.66333333333333</v>
      </c>
      <c r="H122" s="91">
        <f t="shared" si="11"/>
        <v>160.66333333333333</v>
      </c>
      <c r="I122" s="91">
        <v>145.5</v>
      </c>
      <c r="J122" s="144">
        <f t="shared" si="12"/>
        <v>110.42153493699884</v>
      </c>
    </row>
    <row r="123" spans="1:10" ht="21" customHeight="1" x14ac:dyDescent="0.25">
      <c r="A123" s="33">
        <v>121</v>
      </c>
      <c r="B123" s="55" t="s">
        <v>88</v>
      </c>
      <c r="C123" s="54" t="s">
        <v>61</v>
      </c>
      <c r="D123" s="193">
        <v>10</v>
      </c>
      <c r="E123" s="193">
        <v>9</v>
      </c>
      <c r="F123" s="193">
        <v>14</v>
      </c>
      <c r="G123" s="91">
        <f t="shared" si="10"/>
        <v>11</v>
      </c>
      <c r="H123" s="91">
        <f t="shared" si="11"/>
        <v>11</v>
      </c>
      <c r="I123" s="91">
        <v>15.299999999999999</v>
      </c>
      <c r="J123" s="144">
        <f t="shared" si="12"/>
        <v>71.895424836601308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3"/>
  <sheetViews>
    <sheetView view="pageBreakPreview" zoomScale="85" zoomScaleNormal="100" zoomScaleSheetLayoutView="85" workbookViewId="0">
      <pane xSplit="2" ySplit="1" topLeftCell="C83" activePane="bottomRight" state="frozen"/>
      <selection activeCell="G18" sqref="G18"/>
      <selection pane="topRight" activeCell="G18" sqref="G18"/>
      <selection pane="bottomLeft" activeCell="G18" sqref="G18"/>
      <selection pane="bottomRight" activeCell="D3" sqref="D3:F123"/>
    </sheetView>
  </sheetViews>
  <sheetFormatPr defaultColWidth="9" defaultRowHeight="21" customHeight="1" x14ac:dyDescent="0.2"/>
  <cols>
    <col min="1" max="1" width="5.875" style="1" customWidth="1"/>
    <col min="2" max="2" width="27.25" style="7" customWidth="1"/>
    <col min="3" max="3" width="5.875" style="18" customWidth="1"/>
    <col min="4" max="6" width="10.625" style="9" customWidth="1"/>
    <col min="7" max="7" width="10.625" style="14" customWidth="1"/>
    <col min="8" max="8" width="7.25" style="14" customWidth="1"/>
    <col min="9" max="9" width="10.75" style="14" customWidth="1"/>
    <col min="10" max="10" width="8.125" style="14" customWidth="1"/>
    <col min="11" max="16384" width="9" style="1"/>
  </cols>
  <sheetData>
    <row r="1" spans="1:13" s="2" customFormat="1" ht="48.75" customHeight="1" x14ac:dyDescent="0.2">
      <c r="B1" s="21" t="s">
        <v>134</v>
      </c>
      <c r="C1" s="22"/>
      <c r="D1" s="10"/>
      <c r="E1" s="10"/>
      <c r="F1" s="10"/>
      <c r="G1" s="17"/>
      <c r="H1" s="17"/>
      <c r="I1" s="17"/>
      <c r="J1" s="17"/>
    </row>
    <row r="2" spans="1:13" s="3" customFormat="1" ht="49.5" customHeight="1" x14ac:dyDescent="0.2">
      <c r="A2" s="53"/>
      <c r="B2" s="62" t="s">
        <v>0</v>
      </c>
      <c r="C2" s="62" t="s">
        <v>1</v>
      </c>
      <c r="D2" s="82" t="s">
        <v>191</v>
      </c>
      <c r="E2" s="82" t="s">
        <v>192</v>
      </c>
      <c r="F2" s="82" t="s">
        <v>193</v>
      </c>
      <c r="H2" s="63" t="s">
        <v>3</v>
      </c>
      <c r="I2" s="126" t="s">
        <v>78</v>
      </c>
      <c r="J2" s="126" t="s">
        <v>72</v>
      </c>
    </row>
    <row r="3" spans="1:13" s="3" customFormat="1" ht="24.95" customHeight="1" x14ac:dyDescent="0.2">
      <c r="A3" s="33">
        <v>1</v>
      </c>
      <c r="B3" s="55" t="s">
        <v>96</v>
      </c>
      <c r="C3" s="56" t="s">
        <v>2</v>
      </c>
      <c r="D3" s="154"/>
      <c r="E3" s="154"/>
      <c r="F3" s="154"/>
      <c r="G3" s="94" t="e">
        <f t="shared" ref="G3:G29" si="0">AVERAGEIF(D3:F3,"&gt;0")</f>
        <v>#DIV/0!</v>
      </c>
      <c r="H3" s="94" t="str">
        <f t="shared" ref="H3:H29" si="1">IFERROR(G3,"")</f>
        <v/>
      </c>
      <c r="I3" s="94" t="e">
        <v>#DIV/0!</v>
      </c>
      <c r="J3" s="115" t="e">
        <f t="shared" ref="J3:J58" si="2">H3/I3*100</f>
        <v>#VALUE!</v>
      </c>
    </row>
    <row r="4" spans="1:13" ht="24.95" customHeight="1" x14ac:dyDescent="0.2">
      <c r="A4" s="33">
        <v>2</v>
      </c>
      <c r="B4" s="55" t="s">
        <v>34</v>
      </c>
      <c r="C4" s="54" t="s">
        <v>2</v>
      </c>
      <c r="D4" s="168"/>
      <c r="E4" s="162"/>
      <c r="F4" s="162"/>
      <c r="G4" s="94" t="e">
        <f t="shared" si="0"/>
        <v>#DIV/0!</v>
      </c>
      <c r="H4" s="94" t="str">
        <f t="shared" si="1"/>
        <v/>
      </c>
      <c r="I4" s="94" t="e">
        <v>#DIV/0!</v>
      </c>
      <c r="J4" s="115" t="e">
        <f t="shared" si="2"/>
        <v>#VALUE!</v>
      </c>
    </row>
    <row r="5" spans="1:13" ht="24.95" customHeight="1" x14ac:dyDescent="0.2">
      <c r="A5" s="33">
        <v>3</v>
      </c>
      <c r="B5" s="55" t="s">
        <v>97</v>
      </c>
      <c r="C5" s="54" t="s">
        <v>2</v>
      </c>
      <c r="D5" s="162"/>
      <c r="E5" s="162"/>
      <c r="F5" s="168"/>
      <c r="G5" s="94" t="e">
        <f t="shared" si="0"/>
        <v>#DIV/0!</v>
      </c>
      <c r="H5" s="94" t="str">
        <f t="shared" si="1"/>
        <v/>
      </c>
      <c r="I5" s="94" t="e">
        <v>#DIV/0!</v>
      </c>
      <c r="J5" s="115" t="e">
        <f t="shared" si="2"/>
        <v>#VALUE!</v>
      </c>
      <c r="K5" s="32"/>
      <c r="L5" s="3"/>
      <c r="M5" s="3"/>
    </row>
    <row r="6" spans="1:13" ht="24.95" customHeight="1" x14ac:dyDescent="0.2">
      <c r="A6" s="33">
        <v>4</v>
      </c>
      <c r="B6" s="84" t="s">
        <v>147</v>
      </c>
      <c r="C6" s="85" t="s">
        <v>2</v>
      </c>
      <c r="D6" s="162"/>
      <c r="E6" s="162"/>
      <c r="F6" s="162"/>
      <c r="G6" s="94" t="e">
        <f t="shared" si="0"/>
        <v>#DIV/0!</v>
      </c>
      <c r="H6" s="94" t="str">
        <f t="shared" si="1"/>
        <v/>
      </c>
      <c r="I6" s="94">
        <v>34.333333333333336</v>
      </c>
      <c r="J6" s="115" t="e">
        <f t="shared" si="2"/>
        <v>#VALUE!</v>
      </c>
      <c r="K6" s="32"/>
    </row>
    <row r="7" spans="1:13" s="3" customFormat="1" ht="24.95" customHeight="1" x14ac:dyDescent="0.2">
      <c r="A7" s="33">
        <v>5</v>
      </c>
      <c r="B7" s="68" t="s">
        <v>122</v>
      </c>
      <c r="C7" s="57" t="s">
        <v>2</v>
      </c>
      <c r="D7" s="162"/>
      <c r="E7" s="162"/>
      <c r="F7" s="162"/>
      <c r="G7" s="94" t="e">
        <f t="shared" si="0"/>
        <v>#DIV/0!</v>
      </c>
      <c r="H7" s="94" t="str">
        <f t="shared" si="1"/>
        <v/>
      </c>
      <c r="I7" s="94" t="e">
        <v>#DIV/0!</v>
      </c>
      <c r="J7" s="115" t="e">
        <f t="shared" si="2"/>
        <v>#VALUE!</v>
      </c>
      <c r="K7" s="32"/>
      <c r="L7" s="1"/>
      <c r="M7" s="1"/>
    </row>
    <row r="8" spans="1:13" ht="24.95" customHeight="1" x14ac:dyDescent="0.2">
      <c r="A8" s="33">
        <v>6</v>
      </c>
      <c r="B8" s="68" t="s">
        <v>43</v>
      </c>
      <c r="C8" s="57" t="s">
        <v>2</v>
      </c>
      <c r="D8" s="163"/>
      <c r="E8" s="163"/>
      <c r="F8" s="163"/>
      <c r="G8" s="94" t="e">
        <f t="shared" si="0"/>
        <v>#DIV/0!</v>
      </c>
      <c r="H8" s="94" t="str">
        <f t="shared" si="1"/>
        <v/>
      </c>
      <c r="I8" s="94">
        <v>386</v>
      </c>
      <c r="J8" s="115" t="e">
        <f t="shared" si="2"/>
        <v>#VALUE!</v>
      </c>
      <c r="K8" s="32"/>
    </row>
    <row r="9" spans="1:13" ht="24.95" customHeight="1" x14ac:dyDescent="0.2">
      <c r="A9" s="33">
        <v>7</v>
      </c>
      <c r="B9" s="68" t="s">
        <v>45</v>
      </c>
      <c r="C9" s="57" t="s">
        <v>2</v>
      </c>
      <c r="D9" s="163"/>
      <c r="E9" s="163"/>
      <c r="F9" s="163"/>
      <c r="G9" s="94" t="e">
        <f t="shared" si="0"/>
        <v>#DIV/0!</v>
      </c>
      <c r="H9" s="94" t="str">
        <f t="shared" si="1"/>
        <v/>
      </c>
      <c r="I9" s="94" t="e">
        <v>#DIV/0!</v>
      </c>
      <c r="J9" s="115" t="e">
        <f t="shared" si="2"/>
        <v>#VALUE!</v>
      </c>
      <c r="K9" s="32"/>
    </row>
    <row r="10" spans="1:13" ht="24.95" customHeight="1" x14ac:dyDescent="0.2">
      <c r="A10" s="33">
        <v>8</v>
      </c>
      <c r="B10" s="68" t="s">
        <v>123</v>
      </c>
      <c r="C10" s="57" t="s">
        <v>2</v>
      </c>
      <c r="D10" s="163"/>
      <c r="E10" s="163"/>
      <c r="F10" s="164"/>
      <c r="G10" s="94" t="e">
        <f t="shared" si="0"/>
        <v>#DIV/0!</v>
      </c>
      <c r="H10" s="94" t="str">
        <f t="shared" si="1"/>
        <v/>
      </c>
      <c r="I10" s="94">
        <v>228.33333333333334</v>
      </c>
      <c r="J10" s="115" t="e">
        <f t="shared" si="2"/>
        <v>#VALUE!</v>
      </c>
      <c r="K10" s="32"/>
    </row>
    <row r="11" spans="1:13" ht="24.95" customHeight="1" x14ac:dyDescent="0.2">
      <c r="A11" s="33">
        <v>9</v>
      </c>
      <c r="B11" s="68" t="s">
        <v>124</v>
      </c>
      <c r="C11" s="57" t="s">
        <v>2</v>
      </c>
      <c r="D11" s="163"/>
      <c r="E11" s="163"/>
      <c r="F11" s="163"/>
      <c r="G11" s="94" t="e">
        <f t="shared" si="0"/>
        <v>#DIV/0!</v>
      </c>
      <c r="H11" s="94" t="str">
        <f t="shared" si="1"/>
        <v/>
      </c>
      <c r="I11" s="94" t="e">
        <v>#DIV/0!</v>
      </c>
      <c r="J11" s="115" t="e">
        <f t="shared" si="2"/>
        <v>#VALUE!</v>
      </c>
      <c r="K11" s="32"/>
    </row>
    <row r="12" spans="1:13" ht="24.95" customHeight="1" x14ac:dyDescent="0.2">
      <c r="A12" s="33">
        <v>10</v>
      </c>
      <c r="B12" s="68" t="s">
        <v>125</v>
      </c>
      <c r="C12" s="57" t="s">
        <v>89</v>
      </c>
      <c r="D12" s="163"/>
      <c r="E12" s="163"/>
      <c r="F12" s="163"/>
      <c r="G12" s="94" t="e">
        <f>AVERAGEIF(D12:F12,"&gt;0")</f>
        <v>#DIV/0!</v>
      </c>
      <c r="H12" s="94" t="str">
        <f>IFERROR(G12,"")</f>
        <v/>
      </c>
      <c r="I12" s="94">
        <v>21.666666666666668</v>
      </c>
      <c r="J12" s="115" t="e">
        <f t="shared" si="2"/>
        <v>#VALUE!</v>
      </c>
      <c r="K12" s="32"/>
      <c r="L12" s="4"/>
      <c r="M12" s="4"/>
    </row>
    <row r="13" spans="1:13" ht="24.95" customHeight="1" x14ac:dyDescent="0.2">
      <c r="A13" s="33">
        <v>12</v>
      </c>
      <c r="B13" s="68" t="s">
        <v>83</v>
      </c>
      <c r="C13" s="57" t="s">
        <v>2</v>
      </c>
      <c r="D13" s="163"/>
      <c r="E13" s="163"/>
      <c r="F13" s="163"/>
      <c r="G13" s="94" t="e">
        <f t="shared" si="0"/>
        <v>#DIV/0!</v>
      </c>
      <c r="H13" s="94" t="str">
        <f t="shared" si="1"/>
        <v/>
      </c>
      <c r="I13" s="94">
        <v>475</v>
      </c>
      <c r="J13" s="115" t="e">
        <f t="shared" si="2"/>
        <v>#VALUE!</v>
      </c>
      <c r="K13" s="32"/>
    </row>
    <row r="14" spans="1:13" ht="24.95" customHeight="1" x14ac:dyDescent="0.2">
      <c r="A14" s="33">
        <v>14</v>
      </c>
      <c r="B14" s="68" t="s">
        <v>98</v>
      </c>
      <c r="C14" s="57" t="s">
        <v>2</v>
      </c>
      <c r="D14" s="163"/>
      <c r="E14" s="163"/>
      <c r="F14" s="163"/>
      <c r="G14" s="94" t="e">
        <f t="shared" si="0"/>
        <v>#DIV/0!</v>
      </c>
      <c r="H14" s="94" t="str">
        <f t="shared" si="1"/>
        <v/>
      </c>
      <c r="I14" s="94">
        <v>315</v>
      </c>
      <c r="J14" s="115" t="e">
        <f t="shared" si="2"/>
        <v>#VALUE!</v>
      </c>
      <c r="K14" s="32"/>
    </row>
    <row r="15" spans="1:13" ht="24.95" customHeight="1" x14ac:dyDescent="0.2">
      <c r="A15" s="33">
        <v>15</v>
      </c>
      <c r="B15" s="68" t="s">
        <v>32</v>
      </c>
      <c r="C15" s="57" t="s">
        <v>2</v>
      </c>
      <c r="D15" s="163"/>
      <c r="E15" s="163"/>
      <c r="F15" s="163"/>
      <c r="G15" s="94" t="e">
        <f t="shared" si="0"/>
        <v>#DIV/0!</v>
      </c>
      <c r="H15" s="94" t="str">
        <f t="shared" si="1"/>
        <v/>
      </c>
      <c r="I15" s="94">
        <v>310</v>
      </c>
      <c r="J15" s="115" t="e">
        <f t="shared" si="2"/>
        <v>#VALUE!</v>
      </c>
      <c r="K15" s="32"/>
    </row>
    <row r="16" spans="1:13" ht="28.5" customHeight="1" x14ac:dyDescent="0.2">
      <c r="A16" s="33">
        <v>16</v>
      </c>
      <c r="B16" s="68" t="s">
        <v>84</v>
      </c>
      <c r="C16" s="57" t="s">
        <v>2</v>
      </c>
      <c r="D16" s="163"/>
      <c r="E16" s="163"/>
      <c r="F16" s="163"/>
      <c r="G16" s="94" t="e">
        <f t="shared" si="0"/>
        <v>#DIV/0!</v>
      </c>
      <c r="H16" s="94" t="str">
        <f t="shared" si="1"/>
        <v/>
      </c>
      <c r="I16" s="94" t="e">
        <v>#DIV/0!</v>
      </c>
      <c r="J16" s="115" t="e">
        <f t="shared" si="2"/>
        <v>#VALUE!</v>
      </c>
      <c r="K16" s="32"/>
    </row>
    <row r="17" spans="1:13" ht="24.95" customHeight="1" x14ac:dyDescent="0.2">
      <c r="A17" s="33">
        <v>17</v>
      </c>
      <c r="B17" s="68" t="s">
        <v>19</v>
      </c>
      <c r="C17" s="57" t="s">
        <v>2</v>
      </c>
      <c r="D17" s="168"/>
      <c r="E17" s="163"/>
      <c r="F17" s="163"/>
      <c r="G17" s="94" t="e">
        <f t="shared" si="0"/>
        <v>#DIV/0!</v>
      </c>
      <c r="H17" s="94" t="str">
        <f t="shared" si="1"/>
        <v/>
      </c>
      <c r="I17" s="94" t="e">
        <v>#DIV/0!</v>
      </c>
      <c r="J17" s="115" t="e">
        <f t="shared" si="2"/>
        <v>#VALUE!</v>
      </c>
      <c r="K17" s="32"/>
    </row>
    <row r="18" spans="1:13" ht="24.95" customHeight="1" x14ac:dyDescent="0.2">
      <c r="A18" s="33">
        <v>18</v>
      </c>
      <c r="B18" s="84" t="s">
        <v>148</v>
      </c>
      <c r="C18" s="85" t="s">
        <v>2</v>
      </c>
      <c r="D18" s="163"/>
      <c r="E18" s="163"/>
      <c r="F18" s="163"/>
      <c r="G18" s="94" t="e">
        <f t="shared" si="0"/>
        <v>#DIV/0!</v>
      </c>
      <c r="H18" s="94" t="str">
        <f t="shared" si="1"/>
        <v/>
      </c>
      <c r="I18" s="94">
        <v>85</v>
      </c>
      <c r="J18" s="115" t="e">
        <f t="shared" si="2"/>
        <v>#VALUE!</v>
      </c>
      <c r="K18" s="32"/>
    </row>
    <row r="19" spans="1:13" ht="24.95" customHeight="1" x14ac:dyDescent="0.2">
      <c r="A19" s="33">
        <v>19</v>
      </c>
      <c r="B19" s="68" t="s">
        <v>53</v>
      </c>
      <c r="C19" s="57" t="s">
        <v>2</v>
      </c>
      <c r="D19" s="163"/>
      <c r="E19" s="164"/>
      <c r="F19" s="164"/>
      <c r="G19" s="94" t="e">
        <f t="shared" si="0"/>
        <v>#DIV/0!</v>
      </c>
      <c r="H19" s="94" t="str">
        <f t="shared" si="1"/>
        <v/>
      </c>
      <c r="I19" s="94">
        <v>240</v>
      </c>
      <c r="J19" s="115" t="e">
        <f t="shared" si="2"/>
        <v>#VALUE!</v>
      </c>
      <c r="K19" s="32"/>
    </row>
    <row r="20" spans="1:13" ht="24.95" customHeight="1" x14ac:dyDescent="0.2">
      <c r="A20" s="33">
        <v>20</v>
      </c>
      <c r="B20" s="68" t="s">
        <v>60</v>
      </c>
      <c r="C20" s="57" t="s">
        <v>2</v>
      </c>
      <c r="D20" s="163"/>
      <c r="E20" s="163"/>
      <c r="F20" s="163"/>
      <c r="G20" s="94" t="e">
        <f t="shared" si="0"/>
        <v>#DIV/0!</v>
      </c>
      <c r="H20" s="94" t="str">
        <f t="shared" si="1"/>
        <v/>
      </c>
      <c r="I20" s="94">
        <v>2075</v>
      </c>
      <c r="J20" s="115" t="e">
        <f t="shared" si="2"/>
        <v>#VALUE!</v>
      </c>
      <c r="K20" s="32"/>
    </row>
    <row r="21" spans="1:13" ht="24.95" customHeight="1" x14ac:dyDescent="0.2">
      <c r="A21" s="33">
        <v>21</v>
      </c>
      <c r="B21" s="68" t="s">
        <v>99</v>
      </c>
      <c r="C21" s="57" t="s">
        <v>2</v>
      </c>
      <c r="D21" s="163"/>
      <c r="E21" s="163"/>
      <c r="F21" s="163"/>
      <c r="G21" s="94" t="e">
        <f t="shared" si="0"/>
        <v>#DIV/0!</v>
      </c>
      <c r="H21" s="94" t="str">
        <f t="shared" si="1"/>
        <v/>
      </c>
      <c r="I21" s="94">
        <v>360</v>
      </c>
      <c r="J21" s="115" t="e">
        <f t="shared" si="2"/>
        <v>#VALUE!</v>
      </c>
      <c r="K21" s="32"/>
    </row>
    <row r="22" spans="1:13" ht="24.95" customHeight="1" x14ac:dyDescent="0.2">
      <c r="A22" s="33">
        <v>22</v>
      </c>
      <c r="B22" s="68" t="s">
        <v>39</v>
      </c>
      <c r="C22" s="57" t="s">
        <v>2</v>
      </c>
      <c r="D22" s="163"/>
      <c r="E22" s="163"/>
      <c r="F22" s="163"/>
      <c r="G22" s="94" t="e">
        <f t="shared" si="0"/>
        <v>#DIV/0!</v>
      </c>
      <c r="H22" s="94" t="str">
        <f t="shared" si="1"/>
        <v/>
      </c>
      <c r="I22" s="94" t="e">
        <v>#DIV/0!</v>
      </c>
      <c r="J22" s="115" t="e">
        <f t="shared" si="2"/>
        <v>#VALUE!</v>
      </c>
    </row>
    <row r="23" spans="1:13" ht="24.95" customHeight="1" x14ac:dyDescent="0.2">
      <c r="A23" s="33">
        <v>23</v>
      </c>
      <c r="B23" s="84" t="s">
        <v>149</v>
      </c>
      <c r="C23" s="83" t="s">
        <v>2</v>
      </c>
      <c r="D23" s="163"/>
      <c r="E23" s="163"/>
      <c r="F23" s="163"/>
      <c r="G23" s="94" t="e">
        <f t="shared" si="0"/>
        <v>#DIV/0!</v>
      </c>
      <c r="H23" s="94" t="str">
        <f t="shared" si="1"/>
        <v/>
      </c>
      <c r="I23" s="94">
        <v>169</v>
      </c>
      <c r="J23" s="115" t="e">
        <f t="shared" si="2"/>
        <v>#VALUE!</v>
      </c>
      <c r="K23" s="32"/>
    </row>
    <row r="24" spans="1:13" ht="24.95" customHeight="1" x14ac:dyDescent="0.2">
      <c r="A24" s="33">
        <v>24</v>
      </c>
      <c r="B24" s="84" t="s">
        <v>150</v>
      </c>
      <c r="C24" s="83" t="s">
        <v>151</v>
      </c>
      <c r="D24" s="163"/>
      <c r="E24" s="163"/>
      <c r="F24" s="163"/>
      <c r="G24" s="94" t="e">
        <f t="shared" si="0"/>
        <v>#DIV/0!</v>
      </c>
      <c r="H24" s="94" t="str">
        <f t="shared" si="1"/>
        <v/>
      </c>
      <c r="I24" s="94">
        <v>307.5</v>
      </c>
      <c r="J24" s="115" t="e">
        <f t="shared" si="2"/>
        <v>#VALUE!</v>
      </c>
      <c r="K24" s="32"/>
    </row>
    <row r="25" spans="1:13" ht="24.95" customHeight="1" x14ac:dyDescent="0.2">
      <c r="A25" s="33">
        <v>25</v>
      </c>
      <c r="B25" s="68" t="s">
        <v>16</v>
      </c>
      <c r="C25" s="57" t="s">
        <v>2</v>
      </c>
      <c r="D25" s="163"/>
      <c r="E25" s="163"/>
      <c r="F25" s="163"/>
      <c r="G25" s="94" t="e">
        <f t="shared" si="0"/>
        <v>#DIV/0!</v>
      </c>
      <c r="H25" s="94" t="str">
        <f t="shared" si="1"/>
        <v/>
      </c>
      <c r="I25" s="94">
        <v>238.32999999999998</v>
      </c>
      <c r="J25" s="115" t="e">
        <f t="shared" si="2"/>
        <v>#VALUE!</v>
      </c>
      <c r="K25" s="32"/>
    </row>
    <row r="26" spans="1:13" s="4" customFormat="1" ht="24.95" customHeight="1" x14ac:dyDescent="0.2">
      <c r="A26" s="33">
        <v>27</v>
      </c>
      <c r="B26" s="68" t="s">
        <v>58</v>
      </c>
      <c r="C26" s="57" t="s">
        <v>2</v>
      </c>
      <c r="D26" s="163"/>
      <c r="E26" s="163"/>
      <c r="F26" s="163"/>
      <c r="G26" s="94" t="e">
        <f t="shared" si="0"/>
        <v>#DIV/0!</v>
      </c>
      <c r="H26" s="94" t="str">
        <f t="shared" si="1"/>
        <v/>
      </c>
      <c r="I26" s="94">
        <v>404</v>
      </c>
      <c r="J26" s="115" t="e">
        <f t="shared" si="2"/>
        <v>#VALUE!</v>
      </c>
      <c r="K26" s="32"/>
      <c r="L26" s="1"/>
      <c r="M26" s="1"/>
    </row>
    <row r="27" spans="1:13" s="4" customFormat="1" ht="24.95" customHeight="1" x14ac:dyDescent="0.2">
      <c r="A27" s="33">
        <v>29</v>
      </c>
      <c r="B27" s="84" t="s">
        <v>152</v>
      </c>
      <c r="C27" s="83" t="s">
        <v>2</v>
      </c>
      <c r="D27" s="168"/>
      <c r="E27" s="163"/>
      <c r="F27" s="163"/>
      <c r="G27" s="94" t="e">
        <f t="shared" si="0"/>
        <v>#DIV/0!</v>
      </c>
      <c r="H27" s="94" t="str">
        <f t="shared" si="1"/>
        <v/>
      </c>
      <c r="I27" s="94">
        <v>220</v>
      </c>
      <c r="J27" s="115" t="e">
        <f t="shared" si="2"/>
        <v>#VALUE!</v>
      </c>
      <c r="K27" s="32"/>
      <c r="L27" s="1"/>
      <c r="M27" s="1"/>
    </row>
    <row r="28" spans="1:13" s="4" customFormat="1" ht="24.95" customHeight="1" x14ac:dyDescent="0.2">
      <c r="A28" s="33">
        <v>30</v>
      </c>
      <c r="B28" s="68" t="s">
        <v>50</v>
      </c>
      <c r="C28" s="57" t="s">
        <v>2</v>
      </c>
      <c r="D28" s="163"/>
      <c r="E28" s="163"/>
      <c r="F28" s="163"/>
      <c r="G28" s="94" t="e">
        <f t="shared" si="0"/>
        <v>#DIV/0!</v>
      </c>
      <c r="H28" s="94" t="str">
        <f t="shared" si="1"/>
        <v/>
      </c>
      <c r="I28" s="94">
        <v>41.666666666666664</v>
      </c>
      <c r="J28" s="115" t="e">
        <f t="shared" si="2"/>
        <v>#VALUE!</v>
      </c>
      <c r="K28" s="32"/>
      <c r="L28" s="1"/>
      <c r="M28" s="1"/>
    </row>
    <row r="29" spans="1:13" ht="24.95" customHeight="1" x14ac:dyDescent="0.2">
      <c r="A29" s="33">
        <v>31</v>
      </c>
      <c r="B29" s="68" t="s">
        <v>126</v>
      </c>
      <c r="C29" s="57" t="s">
        <v>2</v>
      </c>
      <c r="D29" s="163"/>
      <c r="E29" s="163"/>
      <c r="F29" s="163"/>
      <c r="G29" s="94" t="e">
        <f t="shared" si="0"/>
        <v>#DIV/0!</v>
      </c>
      <c r="H29" s="94" t="str">
        <f t="shared" si="1"/>
        <v/>
      </c>
      <c r="I29" s="94">
        <v>39</v>
      </c>
      <c r="J29" s="115" t="e">
        <f t="shared" si="2"/>
        <v>#VALUE!</v>
      </c>
      <c r="K29" s="32"/>
    </row>
    <row r="30" spans="1:13" ht="24.95" customHeight="1" x14ac:dyDescent="0.2">
      <c r="A30" s="33">
        <v>32</v>
      </c>
      <c r="B30" s="68" t="s">
        <v>141</v>
      </c>
      <c r="C30" s="57" t="s">
        <v>89</v>
      </c>
      <c r="D30" s="163"/>
      <c r="E30" s="163"/>
      <c r="F30" s="163"/>
      <c r="G30" s="94" t="e">
        <f t="shared" ref="G30:G59" si="3">AVERAGEIF(D30:F30,"&gt;0")</f>
        <v>#DIV/0!</v>
      </c>
      <c r="H30" s="94" t="str">
        <f t="shared" ref="H30:H59" si="4">IFERROR(G30,"")</f>
        <v/>
      </c>
      <c r="I30" s="94">
        <v>113.03666666666668</v>
      </c>
      <c r="J30" s="115" t="e">
        <f t="shared" si="2"/>
        <v>#VALUE!</v>
      </c>
      <c r="K30" s="32"/>
    </row>
    <row r="31" spans="1:13" ht="24.95" customHeight="1" x14ac:dyDescent="0.2">
      <c r="A31" s="33">
        <v>34</v>
      </c>
      <c r="B31" s="68" t="s">
        <v>41</v>
      </c>
      <c r="C31" s="57" t="s">
        <v>2</v>
      </c>
      <c r="D31" s="163"/>
      <c r="E31" s="163"/>
      <c r="F31" s="163"/>
      <c r="G31" s="94" t="e">
        <f t="shared" si="3"/>
        <v>#DIV/0!</v>
      </c>
      <c r="H31" s="94" t="str">
        <f t="shared" si="4"/>
        <v/>
      </c>
      <c r="I31" s="94">
        <v>222.5</v>
      </c>
      <c r="J31" s="115" t="e">
        <f t="shared" si="2"/>
        <v>#VALUE!</v>
      </c>
      <c r="K31" s="32"/>
    </row>
    <row r="32" spans="1:13" ht="24.95" customHeight="1" x14ac:dyDescent="0.2">
      <c r="A32" s="33">
        <v>35</v>
      </c>
      <c r="B32" s="68" t="s">
        <v>100</v>
      </c>
      <c r="C32" s="57" t="s">
        <v>2</v>
      </c>
      <c r="D32" s="163"/>
      <c r="E32" s="163"/>
      <c r="F32" s="163"/>
      <c r="G32" s="94" t="e">
        <f t="shared" si="3"/>
        <v>#DIV/0!</v>
      </c>
      <c r="H32" s="94" t="str">
        <f t="shared" si="4"/>
        <v/>
      </c>
      <c r="I32" s="94" t="e">
        <v>#DIV/0!</v>
      </c>
      <c r="J32" s="115" t="e">
        <f t="shared" si="2"/>
        <v>#VALUE!</v>
      </c>
      <c r="K32" s="32"/>
    </row>
    <row r="33" spans="1:13" ht="24.95" customHeight="1" x14ac:dyDescent="0.2">
      <c r="A33" s="33">
        <v>36</v>
      </c>
      <c r="B33" s="68" t="s">
        <v>77</v>
      </c>
      <c r="C33" s="57" t="s">
        <v>2</v>
      </c>
      <c r="D33" s="163"/>
      <c r="E33" s="163"/>
      <c r="F33" s="163"/>
      <c r="G33" s="94" t="e">
        <f t="shared" si="3"/>
        <v>#DIV/0!</v>
      </c>
      <c r="H33" s="94" t="str">
        <f t="shared" si="4"/>
        <v/>
      </c>
      <c r="I33" s="94">
        <v>588.33333333333337</v>
      </c>
      <c r="J33" s="115" t="e">
        <f t="shared" si="2"/>
        <v>#VALUE!</v>
      </c>
      <c r="K33" s="32"/>
    </row>
    <row r="34" spans="1:13" ht="24.95" customHeight="1" x14ac:dyDescent="0.2">
      <c r="A34" s="33">
        <v>37</v>
      </c>
      <c r="B34" s="68" t="s">
        <v>101</v>
      </c>
      <c r="C34" s="57" t="s">
        <v>2</v>
      </c>
      <c r="D34" s="171"/>
      <c r="E34" s="163"/>
      <c r="F34" s="163"/>
      <c r="G34" s="94" t="e">
        <f t="shared" si="3"/>
        <v>#DIV/0!</v>
      </c>
      <c r="H34" s="94" t="str">
        <f t="shared" si="4"/>
        <v/>
      </c>
      <c r="I34" s="94">
        <v>434.72</v>
      </c>
      <c r="J34" s="115" t="e">
        <f t="shared" si="2"/>
        <v>#VALUE!</v>
      </c>
      <c r="K34" s="32"/>
    </row>
    <row r="35" spans="1:13" ht="24.95" customHeight="1" x14ac:dyDescent="0.2">
      <c r="A35" s="33">
        <v>38</v>
      </c>
      <c r="B35" s="68" t="s">
        <v>49</v>
      </c>
      <c r="C35" s="57" t="s">
        <v>2</v>
      </c>
      <c r="D35" s="163"/>
      <c r="E35" s="168"/>
      <c r="F35" s="168"/>
      <c r="G35" s="94" t="e">
        <f t="shared" si="3"/>
        <v>#DIV/0!</v>
      </c>
      <c r="H35" s="94" t="str">
        <f t="shared" si="4"/>
        <v/>
      </c>
      <c r="I35" s="94">
        <v>425</v>
      </c>
      <c r="J35" s="115" t="e">
        <f t="shared" si="2"/>
        <v>#VALUE!</v>
      </c>
      <c r="K35" s="32"/>
    </row>
    <row r="36" spans="1:13" ht="24.95" customHeight="1" x14ac:dyDescent="0.2">
      <c r="A36" s="33">
        <v>40</v>
      </c>
      <c r="B36" s="68" t="s">
        <v>30</v>
      </c>
      <c r="C36" s="57" t="s">
        <v>2</v>
      </c>
      <c r="D36" s="163"/>
      <c r="E36" s="163"/>
      <c r="F36" s="163"/>
      <c r="G36" s="94" t="e">
        <f t="shared" si="3"/>
        <v>#DIV/0!</v>
      </c>
      <c r="H36" s="94" t="str">
        <f t="shared" si="4"/>
        <v/>
      </c>
      <c r="I36" s="94">
        <v>397.5</v>
      </c>
      <c r="J36" s="115" t="e">
        <f t="shared" si="2"/>
        <v>#VALUE!</v>
      </c>
      <c r="K36" s="32"/>
      <c r="L36" s="4"/>
      <c r="M36" s="4"/>
    </row>
    <row r="37" spans="1:13" ht="24.95" customHeight="1" x14ac:dyDescent="0.2">
      <c r="A37" s="33">
        <v>41</v>
      </c>
      <c r="B37" s="68" t="s">
        <v>127</v>
      </c>
      <c r="C37" s="57" t="s">
        <v>2</v>
      </c>
      <c r="D37" s="163"/>
      <c r="E37" s="163"/>
      <c r="F37" s="163"/>
      <c r="G37" s="94" t="e">
        <f t="shared" si="3"/>
        <v>#DIV/0!</v>
      </c>
      <c r="H37" s="94" t="str">
        <f t="shared" si="4"/>
        <v/>
      </c>
      <c r="I37" s="94">
        <v>43</v>
      </c>
      <c r="J37" s="115" t="e">
        <f t="shared" si="2"/>
        <v>#VALUE!</v>
      </c>
      <c r="K37" s="32"/>
      <c r="L37" s="4"/>
      <c r="M37" s="4"/>
    </row>
    <row r="38" spans="1:13" ht="24.95" customHeight="1" x14ac:dyDescent="0.2">
      <c r="A38" s="33">
        <v>42</v>
      </c>
      <c r="B38" s="68" t="s">
        <v>28</v>
      </c>
      <c r="C38" s="57" t="s">
        <v>2</v>
      </c>
      <c r="D38" s="163"/>
      <c r="E38" s="163"/>
      <c r="F38" s="163"/>
      <c r="G38" s="94" t="e">
        <f t="shared" si="3"/>
        <v>#DIV/0!</v>
      </c>
      <c r="H38" s="94" t="str">
        <f t="shared" si="4"/>
        <v/>
      </c>
      <c r="I38" s="94">
        <v>50.666666666666664</v>
      </c>
      <c r="J38" s="115" t="e">
        <f t="shared" si="2"/>
        <v>#VALUE!</v>
      </c>
      <c r="K38" s="32"/>
    </row>
    <row r="39" spans="1:13" ht="24.95" customHeight="1" x14ac:dyDescent="0.2">
      <c r="A39" s="33">
        <v>43</v>
      </c>
      <c r="B39" s="68" t="s">
        <v>21</v>
      </c>
      <c r="C39" s="57" t="s">
        <v>2</v>
      </c>
      <c r="D39" s="163"/>
      <c r="E39" s="163"/>
      <c r="F39" s="163"/>
      <c r="G39" s="94" t="e">
        <f t="shared" si="3"/>
        <v>#DIV/0!</v>
      </c>
      <c r="H39" s="94" t="str">
        <f t="shared" si="4"/>
        <v/>
      </c>
      <c r="I39" s="94">
        <v>97.666666666666671</v>
      </c>
      <c r="J39" s="115" t="e">
        <f t="shared" si="2"/>
        <v>#VALUE!</v>
      </c>
      <c r="K39" s="32"/>
    </row>
    <row r="40" spans="1:13" ht="24.95" customHeight="1" x14ac:dyDescent="0.2">
      <c r="A40" s="33">
        <v>44</v>
      </c>
      <c r="B40" s="68" t="s">
        <v>137</v>
      </c>
      <c r="C40" s="57" t="s">
        <v>2</v>
      </c>
      <c r="D40" s="163"/>
      <c r="E40" s="163"/>
      <c r="F40" s="163"/>
      <c r="G40" s="94" t="e">
        <f t="shared" si="3"/>
        <v>#DIV/0!</v>
      </c>
      <c r="H40" s="94" t="str">
        <f t="shared" si="4"/>
        <v/>
      </c>
      <c r="I40" s="94">
        <v>71</v>
      </c>
      <c r="J40" s="115" t="e">
        <f t="shared" si="2"/>
        <v>#VALUE!</v>
      </c>
      <c r="K40" s="32"/>
    </row>
    <row r="41" spans="1:13" ht="24.95" customHeight="1" x14ac:dyDescent="0.2">
      <c r="A41" s="33">
        <v>45</v>
      </c>
      <c r="B41" s="68" t="s">
        <v>22</v>
      </c>
      <c r="C41" s="57" t="s">
        <v>2</v>
      </c>
      <c r="D41" s="163"/>
      <c r="E41" s="163"/>
      <c r="F41" s="163"/>
      <c r="G41" s="94" t="e">
        <f t="shared" si="3"/>
        <v>#DIV/0!</v>
      </c>
      <c r="H41" s="94" t="str">
        <f t="shared" si="4"/>
        <v/>
      </c>
      <c r="I41" s="94">
        <v>52</v>
      </c>
      <c r="J41" s="115" t="e">
        <f t="shared" si="2"/>
        <v>#VALUE!</v>
      </c>
      <c r="K41" s="32"/>
    </row>
    <row r="42" spans="1:13" ht="24.95" customHeight="1" x14ac:dyDescent="0.2">
      <c r="A42" s="33">
        <v>46</v>
      </c>
      <c r="B42" s="68" t="s">
        <v>23</v>
      </c>
      <c r="C42" s="57" t="s">
        <v>2</v>
      </c>
      <c r="D42" s="163"/>
      <c r="E42" s="168"/>
      <c r="F42" s="163"/>
      <c r="G42" s="94" t="e">
        <f t="shared" si="3"/>
        <v>#DIV/0!</v>
      </c>
      <c r="H42" s="94" t="str">
        <f t="shared" si="4"/>
        <v/>
      </c>
      <c r="I42" s="94">
        <v>37.666666666666664</v>
      </c>
      <c r="J42" s="115" t="e">
        <f t="shared" si="2"/>
        <v>#VALUE!</v>
      </c>
      <c r="K42" s="32"/>
    </row>
    <row r="43" spans="1:13" ht="24.95" customHeight="1" x14ac:dyDescent="0.2">
      <c r="A43" s="33">
        <v>47</v>
      </c>
      <c r="B43" s="68" t="s">
        <v>27</v>
      </c>
      <c r="C43" s="57" t="s">
        <v>2</v>
      </c>
      <c r="D43" s="163"/>
      <c r="E43" s="163"/>
      <c r="F43" s="163"/>
      <c r="G43" s="94" t="e">
        <f t="shared" si="3"/>
        <v>#DIV/0!</v>
      </c>
      <c r="H43" s="94" t="str">
        <f t="shared" si="4"/>
        <v/>
      </c>
      <c r="I43" s="94">
        <v>45.333333333333336</v>
      </c>
      <c r="J43" s="115" t="e">
        <f t="shared" si="2"/>
        <v>#VALUE!</v>
      </c>
      <c r="K43" s="32"/>
    </row>
    <row r="44" spans="1:13" ht="24.95" customHeight="1" x14ac:dyDescent="0.2">
      <c r="A44" s="33">
        <v>48</v>
      </c>
      <c r="B44" s="68" t="s">
        <v>26</v>
      </c>
      <c r="C44" s="57" t="s">
        <v>2</v>
      </c>
      <c r="D44" s="163"/>
      <c r="E44" s="163"/>
      <c r="F44" s="163"/>
      <c r="G44" s="94" t="e">
        <f t="shared" si="3"/>
        <v>#DIV/0!</v>
      </c>
      <c r="H44" s="94" t="str">
        <f t="shared" si="4"/>
        <v/>
      </c>
      <c r="I44" s="94">
        <v>63.333333333333336</v>
      </c>
      <c r="J44" s="115" t="e">
        <f t="shared" si="2"/>
        <v>#VALUE!</v>
      </c>
      <c r="K44" s="32"/>
    </row>
    <row r="45" spans="1:13" ht="24.95" customHeight="1" x14ac:dyDescent="0.2">
      <c r="A45" s="33">
        <v>49</v>
      </c>
      <c r="B45" s="68" t="s">
        <v>24</v>
      </c>
      <c r="C45" s="57" t="s">
        <v>2</v>
      </c>
      <c r="D45" s="163"/>
      <c r="E45" s="163"/>
      <c r="F45" s="163"/>
      <c r="G45" s="94" t="e">
        <f t="shared" si="3"/>
        <v>#DIV/0!</v>
      </c>
      <c r="H45" s="94" t="str">
        <f t="shared" si="4"/>
        <v/>
      </c>
      <c r="I45" s="94">
        <v>121</v>
      </c>
      <c r="J45" s="115" t="e">
        <f t="shared" si="2"/>
        <v>#VALUE!</v>
      </c>
      <c r="K45" s="32"/>
    </row>
    <row r="46" spans="1:13" ht="24.95" customHeight="1" x14ac:dyDescent="0.2">
      <c r="A46" s="33">
        <v>50</v>
      </c>
      <c r="B46" s="68" t="s">
        <v>29</v>
      </c>
      <c r="C46" s="57" t="s">
        <v>2</v>
      </c>
      <c r="D46" s="163"/>
      <c r="E46" s="163"/>
      <c r="F46" s="163"/>
      <c r="G46" s="94" t="e">
        <f t="shared" si="3"/>
        <v>#DIV/0!</v>
      </c>
      <c r="H46" s="94" t="str">
        <f t="shared" si="4"/>
        <v/>
      </c>
      <c r="I46" s="94" t="e">
        <v>#DIV/0!</v>
      </c>
      <c r="J46" s="115" t="e">
        <f t="shared" si="2"/>
        <v>#VALUE!</v>
      </c>
      <c r="K46" s="32"/>
    </row>
    <row r="47" spans="1:13" ht="24.95" customHeight="1" x14ac:dyDescent="0.2">
      <c r="A47" s="33">
        <v>51</v>
      </c>
      <c r="B47" s="68" t="s">
        <v>25</v>
      </c>
      <c r="C47" s="57" t="s">
        <v>2</v>
      </c>
      <c r="D47" s="163"/>
      <c r="E47" s="163"/>
      <c r="F47" s="163"/>
      <c r="G47" s="94" t="e">
        <f t="shared" si="3"/>
        <v>#DIV/0!</v>
      </c>
      <c r="H47" s="94" t="str">
        <f t="shared" si="4"/>
        <v/>
      </c>
      <c r="I47" s="94">
        <v>42.333333333333336</v>
      </c>
      <c r="J47" s="115" t="e">
        <f t="shared" si="2"/>
        <v>#VALUE!</v>
      </c>
      <c r="K47" s="32"/>
    </row>
    <row r="48" spans="1:13" ht="24.95" customHeight="1" x14ac:dyDescent="0.2">
      <c r="A48" s="33">
        <v>52</v>
      </c>
      <c r="B48" s="68" t="s">
        <v>73</v>
      </c>
      <c r="C48" s="57" t="s">
        <v>2</v>
      </c>
      <c r="D48" s="163"/>
      <c r="E48" s="163"/>
      <c r="F48" s="163"/>
      <c r="G48" s="94" t="e">
        <f t="shared" si="3"/>
        <v>#DIV/0!</v>
      </c>
      <c r="H48" s="94" t="str">
        <f t="shared" si="4"/>
        <v/>
      </c>
      <c r="I48" s="94">
        <v>235</v>
      </c>
      <c r="J48" s="115" t="e">
        <f t="shared" si="2"/>
        <v>#VALUE!</v>
      </c>
      <c r="K48" s="32"/>
    </row>
    <row r="49" spans="1:11" ht="24.95" customHeight="1" x14ac:dyDescent="0.2">
      <c r="A49" s="33">
        <v>53</v>
      </c>
      <c r="B49" s="68" t="s">
        <v>37</v>
      </c>
      <c r="C49" s="57" t="s">
        <v>2</v>
      </c>
      <c r="D49" s="163"/>
      <c r="E49" s="163"/>
      <c r="F49" s="163"/>
      <c r="G49" s="94" t="e">
        <f t="shared" si="3"/>
        <v>#DIV/0!</v>
      </c>
      <c r="H49" s="94" t="str">
        <f t="shared" si="4"/>
        <v/>
      </c>
      <c r="I49" s="94">
        <v>470</v>
      </c>
      <c r="J49" s="115" t="e">
        <f t="shared" si="2"/>
        <v>#VALUE!</v>
      </c>
      <c r="K49" s="32"/>
    </row>
    <row r="50" spans="1:11" ht="24.95" customHeight="1" x14ac:dyDescent="0.2">
      <c r="A50" s="33">
        <v>54</v>
      </c>
      <c r="B50" s="84" t="s">
        <v>153</v>
      </c>
      <c r="C50" s="83" t="s">
        <v>2</v>
      </c>
      <c r="D50" s="163"/>
      <c r="E50" s="168"/>
      <c r="F50" s="163"/>
      <c r="G50" s="94" t="e">
        <f t="shared" si="3"/>
        <v>#DIV/0!</v>
      </c>
      <c r="H50" s="94" t="str">
        <f t="shared" si="4"/>
        <v/>
      </c>
      <c r="I50" s="94">
        <v>284</v>
      </c>
      <c r="J50" s="115" t="e">
        <f t="shared" si="2"/>
        <v>#VALUE!</v>
      </c>
      <c r="K50" s="32"/>
    </row>
    <row r="51" spans="1:11" ht="24.95" customHeight="1" x14ac:dyDescent="0.2">
      <c r="A51" s="33">
        <v>55</v>
      </c>
      <c r="B51" s="68" t="s">
        <v>59</v>
      </c>
      <c r="C51" s="57" t="s">
        <v>2</v>
      </c>
      <c r="D51" s="163"/>
      <c r="E51" s="168"/>
      <c r="F51" s="168"/>
      <c r="G51" s="94" t="e">
        <f t="shared" si="3"/>
        <v>#DIV/0!</v>
      </c>
      <c r="H51" s="94" t="str">
        <f t="shared" si="4"/>
        <v/>
      </c>
      <c r="I51" s="94">
        <v>2150</v>
      </c>
      <c r="J51" s="115" t="e">
        <f t="shared" si="2"/>
        <v>#VALUE!</v>
      </c>
      <c r="K51" s="32"/>
    </row>
    <row r="52" spans="1:11" ht="24.95" customHeight="1" x14ac:dyDescent="0.2">
      <c r="A52" s="33">
        <v>56</v>
      </c>
      <c r="B52" s="68" t="s">
        <v>102</v>
      </c>
      <c r="C52" s="57" t="s">
        <v>2</v>
      </c>
      <c r="D52" s="163"/>
      <c r="E52" s="163"/>
      <c r="F52" s="163"/>
      <c r="G52" s="94" t="e">
        <f t="shared" si="3"/>
        <v>#DIV/0!</v>
      </c>
      <c r="H52" s="94" t="str">
        <f t="shared" si="4"/>
        <v/>
      </c>
      <c r="I52" s="94">
        <v>248.66666666666666</v>
      </c>
      <c r="J52" s="115" t="e">
        <f t="shared" si="2"/>
        <v>#VALUE!</v>
      </c>
      <c r="K52" s="32"/>
    </row>
    <row r="53" spans="1:11" ht="24.95" customHeight="1" x14ac:dyDescent="0.2">
      <c r="A53" s="33">
        <v>57</v>
      </c>
      <c r="B53" s="68" t="s">
        <v>103</v>
      </c>
      <c r="C53" s="57" t="s">
        <v>2</v>
      </c>
      <c r="D53" s="163"/>
      <c r="E53" s="163"/>
      <c r="F53" s="163"/>
      <c r="G53" s="94" t="e">
        <f t="shared" si="3"/>
        <v>#DIV/0!</v>
      </c>
      <c r="H53" s="94" t="str">
        <f t="shared" si="4"/>
        <v/>
      </c>
      <c r="I53" s="94">
        <v>40.666666666666664</v>
      </c>
      <c r="J53" s="115" t="e">
        <f t="shared" si="2"/>
        <v>#VALUE!</v>
      </c>
      <c r="K53" s="32"/>
    </row>
    <row r="54" spans="1:11" ht="24.95" customHeight="1" x14ac:dyDescent="0.2">
      <c r="A54" s="33">
        <v>58</v>
      </c>
      <c r="B54" s="68" t="s">
        <v>104</v>
      </c>
      <c r="C54" s="57" t="s">
        <v>2</v>
      </c>
      <c r="D54" s="163"/>
      <c r="E54" s="163"/>
      <c r="F54" s="163"/>
      <c r="G54" s="94" t="e">
        <f t="shared" si="3"/>
        <v>#DIV/0!</v>
      </c>
      <c r="H54" s="94" t="str">
        <f t="shared" si="4"/>
        <v/>
      </c>
      <c r="I54" s="94">
        <v>66.5</v>
      </c>
      <c r="J54" s="115" t="e">
        <f t="shared" si="2"/>
        <v>#VALUE!</v>
      </c>
      <c r="K54" s="32"/>
    </row>
    <row r="55" spans="1:11" ht="34.5" customHeight="1" x14ac:dyDescent="0.2">
      <c r="A55" s="33">
        <v>59</v>
      </c>
      <c r="B55" s="68" t="s">
        <v>105</v>
      </c>
      <c r="C55" s="57" t="s">
        <v>2</v>
      </c>
      <c r="D55" s="163"/>
      <c r="E55" s="163"/>
      <c r="F55" s="168"/>
      <c r="G55" s="94" t="e">
        <f t="shared" si="3"/>
        <v>#DIV/0!</v>
      </c>
      <c r="H55" s="94" t="str">
        <f t="shared" si="4"/>
        <v/>
      </c>
      <c r="I55" s="94">
        <v>340</v>
      </c>
      <c r="J55" s="115" t="e">
        <f t="shared" si="2"/>
        <v>#VALUE!</v>
      </c>
      <c r="K55" s="32"/>
    </row>
    <row r="56" spans="1:11" ht="32.25" customHeight="1" x14ac:dyDescent="0.2">
      <c r="A56" s="33">
        <v>60</v>
      </c>
      <c r="B56" s="68" t="s">
        <v>128</v>
      </c>
      <c r="C56" s="57" t="s">
        <v>2</v>
      </c>
      <c r="D56" s="163"/>
      <c r="E56" s="163"/>
      <c r="F56" s="163"/>
      <c r="G56" s="94" t="e">
        <f t="shared" si="3"/>
        <v>#DIV/0!</v>
      </c>
      <c r="H56" s="94" t="str">
        <f t="shared" si="4"/>
        <v/>
      </c>
      <c r="I56" s="94">
        <v>290</v>
      </c>
      <c r="J56" s="115" t="e">
        <f t="shared" si="2"/>
        <v>#VALUE!</v>
      </c>
      <c r="K56" s="32"/>
    </row>
    <row r="57" spans="1:11" ht="24.95" customHeight="1" x14ac:dyDescent="0.2">
      <c r="A57" s="33">
        <v>62</v>
      </c>
      <c r="B57" s="68" t="s">
        <v>15</v>
      </c>
      <c r="C57" s="57" t="s">
        <v>89</v>
      </c>
      <c r="D57" s="163"/>
      <c r="E57" s="163"/>
      <c r="F57" s="163"/>
      <c r="G57" s="94" t="e">
        <f t="shared" si="3"/>
        <v>#DIV/0!</v>
      </c>
      <c r="H57" s="94" t="str">
        <f t="shared" si="4"/>
        <v/>
      </c>
      <c r="I57" s="94">
        <v>150.03666666666666</v>
      </c>
      <c r="J57" s="115" t="e">
        <f t="shared" si="2"/>
        <v>#VALUE!</v>
      </c>
      <c r="K57" s="32"/>
    </row>
    <row r="58" spans="1:11" ht="24.95" customHeight="1" x14ac:dyDescent="0.2">
      <c r="A58" s="33">
        <v>64</v>
      </c>
      <c r="B58" s="68" t="s">
        <v>199</v>
      </c>
      <c r="C58" s="155" t="s">
        <v>2</v>
      </c>
      <c r="D58" s="163"/>
      <c r="E58" s="163"/>
      <c r="F58" s="163"/>
      <c r="G58" s="91" t="e">
        <f t="shared" si="3"/>
        <v>#DIV/0!</v>
      </c>
      <c r="H58" s="91" t="str">
        <f t="shared" si="4"/>
        <v/>
      </c>
      <c r="I58" s="91">
        <v>1050</v>
      </c>
      <c r="J58" s="115" t="e">
        <f t="shared" si="2"/>
        <v>#VALUE!</v>
      </c>
      <c r="K58" s="32"/>
    </row>
    <row r="59" spans="1:11" ht="24.95" customHeight="1" x14ac:dyDescent="0.2">
      <c r="A59" s="33">
        <v>66</v>
      </c>
      <c r="B59" s="68" t="s">
        <v>200</v>
      </c>
      <c r="C59" s="155" t="s">
        <v>2</v>
      </c>
      <c r="D59" s="168"/>
      <c r="E59" s="163"/>
      <c r="F59" s="163"/>
      <c r="G59" s="91" t="e">
        <f t="shared" si="3"/>
        <v>#DIV/0!</v>
      </c>
      <c r="H59" s="91" t="str">
        <f t="shared" si="4"/>
        <v/>
      </c>
      <c r="I59" s="91" t="e">
        <v>#DIV/0!</v>
      </c>
      <c r="J59" s="115" t="e">
        <f t="shared" ref="J59:J115" si="5">H59/I59*100</f>
        <v>#VALUE!</v>
      </c>
      <c r="K59" s="32"/>
    </row>
    <row r="60" spans="1:11" ht="26.25" customHeight="1" x14ac:dyDescent="0.2">
      <c r="A60" s="33">
        <v>67</v>
      </c>
      <c r="B60" s="68" t="s">
        <v>85</v>
      </c>
      <c r="C60" s="57" t="s">
        <v>2</v>
      </c>
      <c r="D60" s="168"/>
      <c r="E60" s="163"/>
      <c r="F60" s="163"/>
      <c r="G60" s="94" t="e">
        <f t="shared" ref="G60:G86" si="6">AVERAGEIF(D60:F60,"&gt;0")</f>
        <v>#DIV/0!</v>
      </c>
      <c r="H60" s="94" t="str">
        <f t="shared" ref="H60:H86" si="7">IFERROR(G60,"")</f>
        <v/>
      </c>
      <c r="I60" s="94">
        <v>190</v>
      </c>
      <c r="J60" s="115" t="e">
        <f t="shared" si="5"/>
        <v>#VALUE!</v>
      </c>
      <c r="K60" s="32"/>
    </row>
    <row r="61" spans="1:11" ht="28.5" customHeight="1" x14ac:dyDescent="0.2">
      <c r="A61" s="33">
        <v>68</v>
      </c>
      <c r="B61" s="68" t="s">
        <v>106</v>
      </c>
      <c r="C61" s="57" t="s">
        <v>89</v>
      </c>
      <c r="D61" s="163"/>
      <c r="E61" s="163"/>
      <c r="F61" s="163"/>
      <c r="G61" s="94" t="e">
        <f t="shared" si="6"/>
        <v>#DIV/0!</v>
      </c>
      <c r="H61" s="94" t="str">
        <f t="shared" si="7"/>
        <v/>
      </c>
      <c r="I61" s="94">
        <v>92</v>
      </c>
      <c r="J61" s="115" t="e">
        <f t="shared" si="5"/>
        <v>#VALUE!</v>
      </c>
      <c r="K61" s="32"/>
    </row>
    <row r="62" spans="1:11" ht="24.95" customHeight="1" x14ac:dyDescent="0.2">
      <c r="A62" s="33">
        <v>69</v>
      </c>
      <c r="B62" s="68" t="s">
        <v>129</v>
      </c>
      <c r="C62" s="57" t="s">
        <v>2</v>
      </c>
      <c r="D62" s="168"/>
      <c r="E62" s="163"/>
      <c r="F62" s="168"/>
      <c r="G62" s="94" t="e">
        <f t="shared" si="6"/>
        <v>#DIV/0!</v>
      </c>
      <c r="H62" s="94" t="str">
        <f t="shared" si="7"/>
        <v/>
      </c>
      <c r="I62" s="94">
        <v>264.7</v>
      </c>
      <c r="J62" s="115" t="e">
        <f t="shared" si="5"/>
        <v>#VALUE!</v>
      </c>
      <c r="K62" s="32"/>
    </row>
    <row r="63" spans="1:11" ht="24.95" customHeight="1" x14ac:dyDescent="0.2">
      <c r="A63" s="33">
        <v>70</v>
      </c>
      <c r="B63" s="68" t="s">
        <v>130</v>
      </c>
      <c r="C63" s="57" t="s">
        <v>2</v>
      </c>
      <c r="D63" s="163"/>
      <c r="E63" s="163"/>
      <c r="F63" s="163"/>
      <c r="G63" s="94" t="e">
        <f t="shared" si="6"/>
        <v>#DIV/0!</v>
      </c>
      <c r="H63" s="94" t="str">
        <f t="shared" si="7"/>
        <v/>
      </c>
      <c r="I63" s="94">
        <v>316.66666666666669</v>
      </c>
      <c r="J63" s="115" t="e">
        <f t="shared" si="5"/>
        <v>#VALUE!</v>
      </c>
      <c r="K63" s="32"/>
    </row>
    <row r="64" spans="1:11" ht="24.95" customHeight="1" x14ac:dyDescent="0.2">
      <c r="A64" s="33">
        <v>71</v>
      </c>
      <c r="B64" s="68" t="s">
        <v>17</v>
      </c>
      <c r="C64" s="57" t="s">
        <v>2</v>
      </c>
      <c r="D64" s="163"/>
      <c r="E64" s="163"/>
      <c r="F64" s="163"/>
      <c r="G64" s="94" t="e">
        <f t="shared" si="6"/>
        <v>#DIV/0!</v>
      </c>
      <c r="H64" s="94" t="str">
        <f t="shared" si="7"/>
        <v/>
      </c>
      <c r="I64" s="94">
        <v>345</v>
      </c>
      <c r="J64" s="115" t="e">
        <f t="shared" si="5"/>
        <v>#VALUE!</v>
      </c>
      <c r="K64" s="32"/>
    </row>
    <row r="65" spans="1:11" ht="24.95" customHeight="1" x14ac:dyDescent="0.2">
      <c r="A65" s="33">
        <v>72</v>
      </c>
      <c r="B65" s="143" t="s">
        <v>107</v>
      </c>
      <c r="C65" s="81" t="s">
        <v>2</v>
      </c>
      <c r="D65" s="168"/>
      <c r="E65" s="163"/>
      <c r="F65" s="163"/>
      <c r="G65" s="94" t="e">
        <f t="shared" si="6"/>
        <v>#DIV/0!</v>
      </c>
      <c r="H65" s="94" t="str">
        <f t="shared" si="7"/>
        <v/>
      </c>
      <c r="I65" s="94">
        <v>58</v>
      </c>
      <c r="J65" s="115" t="e">
        <f t="shared" si="5"/>
        <v>#VALUE!</v>
      </c>
      <c r="K65" s="32"/>
    </row>
    <row r="66" spans="1:11" ht="24.95" customHeight="1" x14ac:dyDescent="0.2">
      <c r="A66" s="33">
        <v>73</v>
      </c>
      <c r="B66" s="143" t="s">
        <v>154</v>
      </c>
      <c r="C66" s="81" t="s">
        <v>2</v>
      </c>
      <c r="D66" s="163"/>
      <c r="E66" s="163"/>
      <c r="F66" s="163"/>
      <c r="G66" s="94" t="e">
        <f t="shared" si="6"/>
        <v>#DIV/0!</v>
      </c>
      <c r="H66" s="94" t="str">
        <f t="shared" si="7"/>
        <v/>
      </c>
      <c r="I66" s="94" t="e">
        <v>#DIV/0!</v>
      </c>
      <c r="J66" s="115" t="e">
        <f t="shared" si="5"/>
        <v>#VALUE!</v>
      </c>
      <c r="K66" s="32"/>
    </row>
    <row r="67" spans="1:11" ht="24.95" customHeight="1" x14ac:dyDescent="0.2">
      <c r="A67" s="33">
        <v>74</v>
      </c>
      <c r="B67" s="143" t="s">
        <v>20</v>
      </c>
      <c r="C67" s="81" t="s">
        <v>2</v>
      </c>
      <c r="D67" s="163"/>
      <c r="E67" s="163"/>
      <c r="F67" s="163"/>
      <c r="G67" s="94" t="e">
        <f t="shared" si="6"/>
        <v>#DIV/0!</v>
      </c>
      <c r="H67" s="94" t="str">
        <f t="shared" si="7"/>
        <v/>
      </c>
      <c r="I67" s="94">
        <v>55</v>
      </c>
      <c r="J67" s="115" t="e">
        <f t="shared" si="5"/>
        <v>#VALUE!</v>
      </c>
      <c r="K67" s="32"/>
    </row>
    <row r="68" spans="1:11" ht="24.95" customHeight="1" x14ac:dyDescent="0.2">
      <c r="A68" s="33">
        <v>75</v>
      </c>
      <c r="B68" s="143" t="s">
        <v>13</v>
      </c>
      <c r="C68" s="81" t="s">
        <v>2</v>
      </c>
      <c r="D68" s="163"/>
      <c r="E68" s="163"/>
      <c r="F68" s="163"/>
      <c r="G68" s="94" t="e">
        <f t="shared" si="6"/>
        <v>#DIV/0!</v>
      </c>
      <c r="H68" s="94" t="str">
        <f t="shared" si="7"/>
        <v/>
      </c>
      <c r="I68" s="94" t="e">
        <v>#DIV/0!</v>
      </c>
      <c r="J68" s="115" t="e">
        <f t="shared" si="5"/>
        <v>#VALUE!</v>
      </c>
      <c r="K68" s="32"/>
    </row>
    <row r="69" spans="1:11" ht="24.95" customHeight="1" x14ac:dyDescent="0.2">
      <c r="A69" s="33">
        <v>76</v>
      </c>
      <c r="B69" s="143" t="s">
        <v>155</v>
      </c>
      <c r="C69" s="81" t="s">
        <v>2</v>
      </c>
      <c r="D69" s="168"/>
      <c r="E69" s="163"/>
      <c r="F69" s="163"/>
      <c r="G69" s="94" t="e">
        <f t="shared" si="6"/>
        <v>#DIV/0!</v>
      </c>
      <c r="H69" s="94" t="str">
        <f t="shared" si="7"/>
        <v/>
      </c>
      <c r="I69" s="94" t="e">
        <v>#DIV/0!</v>
      </c>
      <c r="J69" s="115" t="e">
        <f t="shared" si="5"/>
        <v>#VALUE!</v>
      </c>
      <c r="K69" s="32"/>
    </row>
    <row r="70" spans="1:11" ht="24.95" customHeight="1" x14ac:dyDescent="0.2">
      <c r="A70" s="33">
        <v>77</v>
      </c>
      <c r="B70" s="143" t="s">
        <v>156</v>
      </c>
      <c r="C70" s="81" t="s">
        <v>2</v>
      </c>
      <c r="D70" s="163"/>
      <c r="E70" s="163"/>
      <c r="F70" s="163"/>
      <c r="G70" s="94" t="e">
        <f t="shared" si="6"/>
        <v>#DIV/0!</v>
      </c>
      <c r="H70" s="94" t="str">
        <f t="shared" si="7"/>
        <v/>
      </c>
      <c r="I70" s="94" t="e">
        <v>#DIV/0!</v>
      </c>
      <c r="J70" s="115" t="e">
        <f t="shared" si="5"/>
        <v>#VALUE!</v>
      </c>
      <c r="K70" s="32"/>
    </row>
    <row r="71" spans="1:11" ht="24.95" customHeight="1" x14ac:dyDescent="0.2">
      <c r="A71" s="33">
        <v>78</v>
      </c>
      <c r="B71" s="143" t="s">
        <v>157</v>
      </c>
      <c r="C71" s="81" t="s">
        <v>2</v>
      </c>
      <c r="D71" s="163"/>
      <c r="E71" s="163"/>
      <c r="F71" s="163"/>
      <c r="G71" s="94" t="e">
        <f t="shared" si="6"/>
        <v>#DIV/0!</v>
      </c>
      <c r="H71" s="94" t="str">
        <f t="shared" si="7"/>
        <v/>
      </c>
      <c r="I71" s="94">
        <v>155</v>
      </c>
      <c r="J71" s="115" t="e">
        <f t="shared" si="5"/>
        <v>#VALUE!</v>
      </c>
      <c r="K71" s="32"/>
    </row>
    <row r="72" spans="1:11" ht="24.95" customHeight="1" x14ac:dyDescent="0.2">
      <c r="A72" s="33">
        <v>79</v>
      </c>
      <c r="B72" s="143" t="s">
        <v>139</v>
      </c>
      <c r="C72" s="81" t="s">
        <v>2</v>
      </c>
      <c r="D72" s="163"/>
      <c r="E72" s="163"/>
      <c r="F72" s="163"/>
      <c r="G72" s="94" t="e">
        <f t="shared" si="6"/>
        <v>#DIV/0!</v>
      </c>
      <c r="H72" s="94" t="str">
        <f t="shared" si="7"/>
        <v/>
      </c>
      <c r="I72" s="94">
        <v>144.5</v>
      </c>
      <c r="J72" s="115" t="e">
        <f t="shared" si="5"/>
        <v>#VALUE!</v>
      </c>
      <c r="K72" s="32"/>
    </row>
    <row r="73" spans="1:11" ht="24.95" customHeight="1" x14ac:dyDescent="0.2">
      <c r="A73" s="33">
        <v>80</v>
      </c>
      <c r="B73" s="68" t="s">
        <v>75</v>
      </c>
      <c r="C73" s="57" t="s">
        <v>2</v>
      </c>
      <c r="D73" s="163"/>
      <c r="E73" s="163"/>
      <c r="F73" s="163"/>
      <c r="G73" s="94" t="e">
        <f t="shared" si="6"/>
        <v>#DIV/0!</v>
      </c>
      <c r="H73" s="94" t="str">
        <f t="shared" si="7"/>
        <v/>
      </c>
      <c r="I73" s="94" t="e">
        <v>#DIV/0!</v>
      </c>
      <c r="J73" s="115" t="e">
        <f t="shared" si="5"/>
        <v>#VALUE!</v>
      </c>
      <c r="K73" s="32"/>
    </row>
    <row r="74" spans="1:11" ht="24.95" customHeight="1" x14ac:dyDescent="0.2">
      <c r="A74" s="33">
        <v>81</v>
      </c>
      <c r="B74" s="68" t="s">
        <v>108</v>
      </c>
      <c r="C74" s="57" t="s">
        <v>2</v>
      </c>
      <c r="D74" s="163"/>
      <c r="E74" s="163"/>
      <c r="F74" s="163"/>
      <c r="G74" s="94" t="e">
        <f t="shared" si="6"/>
        <v>#DIV/0!</v>
      </c>
      <c r="H74" s="94" t="str">
        <f t="shared" si="7"/>
        <v/>
      </c>
      <c r="I74" s="94" t="e">
        <v>#DIV/0!</v>
      </c>
      <c r="J74" s="115" t="e">
        <f t="shared" si="5"/>
        <v>#VALUE!</v>
      </c>
      <c r="K74" s="32"/>
    </row>
    <row r="75" spans="1:11" ht="24.95" customHeight="1" x14ac:dyDescent="0.2">
      <c r="A75" s="33">
        <v>82</v>
      </c>
      <c r="B75" s="68" t="s">
        <v>55</v>
      </c>
      <c r="C75" s="57" t="s">
        <v>2</v>
      </c>
      <c r="D75" s="168"/>
      <c r="E75" s="163"/>
      <c r="F75" s="163"/>
      <c r="G75" s="94" t="e">
        <f t="shared" si="6"/>
        <v>#DIV/0!</v>
      </c>
      <c r="H75" s="94" t="str">
        <f t="shared" si="7"/>
        <v/>
      </c>
      <c r="I75" s="94">
        <v>212.5</v>
      </c>
      <c r="J75" s="115" t="e">
        <f t="shared" si="5"/>
        <v>#VALUE!</v>
      </c>
      <c r="K75" s="32"/>
    </row>
    <row r="76" spans="1:11" ht="24.95" customHeight="1" x14ac:dyDescent="0.2">
      <c r="A76" s="33">
        <v>83</v>
      </c>
      <c r="B76" s="68" t="s">
        <v>52</v>
      </c>
      <c r="C76" s="57" t="s">
        <v>2</v>
      </c>
      <c r="D76" s="163"/>
      <c r="E76" s="163"/>
      <c r="F76" s="163"/>
      <c r="G76" s="94" t="e">
        <f t="shared" si="6"/>
        <v>#DIV/0!</v>
      </c>
      <c r="H76" s="94" t="str">
        <f t="shared" si="7"/>
        <v/>
      </c>
      <c r="I76" s="94" t="e">
        <v>#DIV/0!</v>
      </c>
      <c r="J76" s="115" t="e">
        <f t="shared" si="5"/>
        <v>#VALUE!</v>
      </c>
      <c r="K76" s="32"/>
    </row>
    <row r="77" spans="1:11" ht="24.95" customHeight="1" x14ac:dyDescent="0.2">
      <c r="A77" s="33">
        <v>84</v>
      </c>
      <c r="B77" s="68" t="s">
        <v>109</v>
      </c>
      <c r="C77" s="57" t="s">
        <v>2</v>
      </c>
      <c r="D77" s="163"/>
      <c r="E77" s="163"/>
      <c r="F77" s="163"/>
      <c r="G77" s="94" t="e">
        <f t="shared" si="6"/>
        <v>#DIV/0!</v>
      </c>
      <c r="H77" s="94" t="str">
        <f t="shared" si="7"/>
        <v/>
      </c>
      <c r="I77" s="94">
        <v>228</v>
      </c>
      <c r="J77" s="115" t="e">
        <f t="shared" si="5"/>
        <v>#VALUE!</v>
      </c>
      <c r="K77" s="32"/>
    </row>
    <row r="78" spans="1:11" ht="24.95" customHeight="1" x14ac:dyDescent="0.2">
      <c r="A78" s="33">
        <v>87</v>
      </c>
      <c r="B78" s="68" t="s">
        <v>110</v>
      </c>
      <c r="C78" s="57" t="s">
        <v>2</v>
      </c>
      <c r="D78" s="163"/>
      <c r="E78" s="163"/>
      <c r="F78" s="163"/>
      <c r="G78" s="94" t="e">
        <f t="shared" si="6"/>
        <v>#DIV/0!</v>
      </c>
      <c r="H78" s="94" t="str">
        <f t="shared" si="7"/>
        <v/>
      </c>
      <c r="I78" s="94">
        <v>105</v>
      </c>
      <c r="J78" s="115" t="e">
        <f t="shared" si="5"/>
        <v>#VALUE!</v>
      </c>
      <c r="K78" s="32"/>
    </row>
    <row r="79" spans="1:11" ht="24.95" customHeight="1" x14ac:dyDescent="0.2">
      <c r="A79" s="33">
        <v>88</v>
      </c>
      <c r="B79" s="68" t="s">
        <v>14</v>
      </c>
      <c r="C79" s="57" t="s">
        <v>2</v>
      </c>
      <c r="D79" s="168"/>
      <c r="E79" s="163"/>
      <c r="F79" s="163"/>
      <c r="G79" s="94" t="e">
        <f t="shared" si="6"/>
        <v>#DIV/0!</v>
      </c>
      <c r="H79" s="94" t="str">
        <f t="shared" si="7"/>
        <v/>
      </c>
      <c r="I79" s="94">
        <v>315</v>
      </c>
      <c r="J79" s="115" t="e">
        <f t="shared" si="5"/>
        <v>#VALUE!</v>
      </c>
      <c r="K79" s="32"/>
    </row>
    <row r="80" spans="1:11" ht="24.95" customHeight="1" x14ac:dyDescent="0.2">
      <c r="A80" s="33">
        <v>89</v>
      </c>
      <c r="B80" s="143" t="s">
        <v>158</v>
      </c>
      <c r="C80" s="81" t="s">
        <v>2</v>
      </c>
      <c r="D80" s="163"/>
      <c r="E80" s="163"/>
      <c r="F80" s="163"/>
      <c r="G80" s="94" t="e">
        <f t="shared" si="6"/>
        <v>#DIV/0!</v>
      </c>
      <c r="H80" s="94" t="str">
        <f t="shared" si="7"/>
        <v/>
      </c>
      <c r="I80" s="94">
        <v>223.33333333333334</v>
      </c>
      <c r="J80" s="115" t="e">
        <f t="shared" si="5"/>
        <v>#VALUE!</v>
      </c>
      <c r="K80" s="32"/>
    </row>
    <row r="81" spans="1:11" ht="24.95" customHeight="1" x14ac:dyDescent="0.2">
      <c r="A81" s="33">
        <v>90</v>
      </c>
      <c r="B81" s="143" t="s">
        <v>42</v>
      </c>
      <c r="C81" s="81" t="s">
        <v>2</v>
      </c>
      <c r="D81" s="163"/>
      <c r="E81" s="163"/>
      <c r="F81" s="163"/>
      <c r="G81" s="94" t="e">
        <f t="shared" si="6"/>
        <v>#DIV/0!</v>
      </c>
      <c r="H81" s="94" t="str">
        <f t="shared" si="7"/>
        <v/>
      </c>
      <c r="I81" s="94">
        <v>234.66666666666666</v>
      </c>
      <c r="J81" s="115" t="e">
        <f t="shared" si="5"/>
        <v>#VALUE!</v>
      </c>
      <c r="K81" s="32"/>
    </row>
    <row r="82" spans="1:11" ht="24.95" customHeight="1" x14ac:dyDescent="0.2">
      <c r="A82" s="33">
        <v>91</v>
      </c>
      <c r="B82" s="143" t="s">
        <v>44</v>
      </c>
      <c r="C82" s="81" t="s">
        <v>2</v>
      </c>
      <c r="D82" s="168"/>
      <c r="E82" s="163"/>
      <c r="F82" s="163"/>
      <c r="G82" s="94" t="e">
        <f t="shared" si="6"/>
        <v>#DIV/0!</v>
      </c>
      <c r="H82" s="94" t="str">
        <f t="shared" si="7"/>
        <v/>
      </c>
      <c r="I82" s="94">
        <v>286</v>
      </c>
      <c r="J82" s="115" t="e">
        <f t="shared" si="5"/>
        <v>#VALUE!</v>
      </c>
      <c r="K82" s="32"/>
    </row>
    <row r="83" spans="1:11" ht="24.95" customHeight="1" x14ac:dyDescent="0.2">
      <c r="A83" s="33">
        <v>93</v>
      </c>
      <c r="B83" s="143" t="s">
        <v>33</v>
      </c>
      <c r="C83" s="81" t="s">
        <v>2</v>
      </c>
      <c r="D83" s="163"/>
      <c r="E83" s="163"/>
      <c r="F83" s="163"/>
      <c r="G83" s="94" t="e">
        <f t="shared" si="6"/>
        <v>#DIV/0!</v>
      </c>
      <c r="H83" s="94" t="str">
        <f t="shared" si="7"/>
        <v/>
      </c>
      <c r="I83" s="94">
        <v>218.33333333333334</v>
      </c>
      <c r="J83" s="115" t="e">
        <f t="shared" si="5"/>
        <v>#VALUE!</v>
      </c>
      <c r="K83" s="32"/>
    </row>
    <row r="84" spans="1:11" ht="24.95" customHeight="1" x14ac:dyDescent="0.2">
      <c r="A84" s="33">
        <v>94</v>
      </c>
      <c r="B84" s="143" t="s">
        <v>46</v>
      </c>
      <c r="C84" s="81" t="s">
        <v>2</v>
      </c>
      <c r="D84" s="168"/>
      <c r="E84" s="168"/>
      <c r="F84" s="163"/>
      <c r="G84" s="94" t="e">
        <f t="shared" si="6"/>
        <v>#DIV/0!</v>
      </c>
      <c r="H84" s="94" t="str">
        <f t="shared" si="7"/>
        <v/>
      </c>
      <c r="I84" s="94">
        <v>228.66666666666666</v>
      </c>
      <c r="J84" s="115" t="e">
        <f t="shared" si="5"/>
        <v>#VALUE!</v>
      </c>
      <c r="K84" s="32"/>
    </row>
    <row r="85" spans="1:11" ht="24.95" customHeight="1" x14ac:dyDescent="0.2">
      <c r="A85" s="33">
        <v>95</v>
      </c>
      <c r="B85" s="143" t="s">
        <v>159</v>
      </c>
      <c r="C85" s="145" t="s">
        <v>2</v>
      </c>
      <c r="D85" s="163"/>
      <c r="E85" s="163"/>
      <c r="F85" s="163"/>
      <c r="G85" s="94" t="e">
        <f t="shared" si="6"/>
        <v>#DIV/0!</v>
      </c>
      <c r="H85" s="94" t="str">
        <f t="shared" si="7"/>
        <v/>
      </c>
      <c r="I85" s="94" t="e">
        <v>#DIV/0!</v>
      </c>
      <c r="J85" s="115" t="e">
        <f t="shared" si="5"/>
        <v>#VALUE!</v>
      </c>
      <c r="K85" s="32"/>
    </row>
    <row r="86" spans="1:11" ht="24.95" customHeight="1" x14ac:dyDescent="0.2">
      <c r="A86" s="33">
        <v>96</v>
      </c>
      <c r="B86" s="143" t="s">
        <v>160</v>
      </c>
      <c r="C86" s="145" t="s">
        <v>2</v>
      </c>
      <c r="D86" s="163"/>
      <c r="E86" s="163"/>
      <c r="F86" s="163"/>
      <c r="G86" s="94" t="e">
        <f t="shared" si="6"/>
        <v>#DIV/0!</v>
      </c>
      <c r="H86" s="94" t="str">
        <f t="shared" si="7"/>
        <v/>
      </c>
      <c r="I86" s="94" t="e">
        <v>#DIV/0!</v>
      </c>
      <c r="J86" s="115" t="e">
        <f t="shared" si="5"/>
        <v>#VALUE!</v>
      </c>
      <c r="K86" s="32"/>
    </row>
    <row r="87" spans="1:11" ht="24.95" customHeight="1" x14ac:dyDescent="0.2">
      <c r="A87" s="33">
        <v>97</v>
      </c>
      <c r="B87" s="143" t="s">
        <v>161</v>
      </c>
      <c r="C87" s="145" t="s">
        <v>2</v>
      </c>
      <c r="D87" s="163"/>
      <c r="E87" s="163"/>
      <c r="F87" s="163"/>
      <c r="G87" s="94" t="e">
        <f t="shared" ref="G87:G115" si="8">AVERAGEIF(D87:F87,"&gt;0")</f>
        <v>#DIV/0!</v>
      </c>
      <c r="H87" s="94" t="str">
        <f t="shared" ref="H87:H115" si="9">IFERROR(G87,"")</f>
        <v/>
      </c>
      <c r="I87" s="94" t="e">
        <v>#DIV/0!</v>
      </c>
      <c r="J87" s="115" t="e">
        <f t="shared" si="5"/>
        <v>#VALUE!</v>
      </c>
      <c r="K87" s="32"/>
    </row>
    <row r="88" spans="1:11" ht="24.95" customHeight="1" x14ac:dyDescent="0.2">
      <c r="A88" s="33">
        <v>98</v>
      </c>
      <c r="B88" s="143" t="s">
        <v>162</v>
      </c>
      <c r="C88" s="145" t="s">
        <v>2</v>
      </c>
      <c r="D88" s="168"/>
      <c r="E88" s="168"/>
      <c r="F88" s="163"/>
      <c r="G88" s="94" t="e">
        <f t="shared" si="8"/>
        <v>#DIV/0!</v>
      </c>
      <c r="H88" s="94" t="str">
        <f t="shared" si="9"/>
        <v/>
      </c>
      <c r="I88" s="94" t="e">
        <v>#DIV/0!</v>
      </c>
      <c r="J88" s="115" t="e">
        <f t="shared" si="5"/>
        <v>#VALUE!</v>
      </c>
      <c r="K88" s="32"/>
    </row>
    <row r="89" spans="1:11" ht="24.95" customHeight="1" x14ac:dyDescent="0.2">
      <c r="A89" s="33">
        <v>99</v>
      </c>
      <c r="B89" s="143" t="s">
        <v>138</v>
      </c>
      <c r="C89" s="81" t="s">
        <v>2</v>
      </c>
      <c r="D89" s="163"/>
      <c r="E89" s="163"/>
      <c r="F89" s="163"/>
      <c r="G89" s="94" t="e">
        <f t="shared" si="8"/>
        <v>#DIV/0!</v>
      </c>
      <c r="H89" s="94" t="str">
        <f t="shared" si="9"/>
        <v/>
      </c>
      <c r="I89" s="94" t="e">
        <v>#DIV/0!</v>
      </c>
      <c r="J89" s="115" t="e">
        <f t="shared" si="5"/>
        <v>#VALUE!</v>
      </c>
      <c r="K89" s="32"/>
    </row>
    <row r="90" spans="1:11" ht="24.95" customHeight="1" x14ac:dyDescent="0.2">
      <c r="A90" s="33">
        <v>100</v>
      </c>
      <c r="B90" s="143" t="s">
        <v>76</v>
      </c>
      <c r="C90" s="81" t="s">
        <v>2</v>
      </c>
      <c r="D90" s="163"/>
      <c r="E90" s="163"/>
      <c r="F90" s="163"/>
      <c r="G90" s="94" t="e">
        <f t="shared" si="8"/>
        <v>#DIV/0!</v>
      </c>
      <c r="H90" s="94" t="str">
        <f t="shared" si="9"/>
        <v/>
      </c>
      <c r="I90" s="94" t="e">
        <v>#DIV/0!</v>
      </c>
      <c r="J90" s="115" t="e">
        <f t="shared" si="5"/>
        <v>#VALUE!</v>
      </c>
      <c r="K90" s="32"/>
    </row>
    <row r="91" spans="1:11" ht="24.95" customHeight="1" x14ac:dyDescent="0.2">
      <c r="A91" s="33">
        <v>101</v>
      </c>
      <c r="B91" s="143" t="s">
        <v>31</v>
      </c>
      <c r="C91" s="81" t="s">
        <v>2</v>
      </c>
      <c r="D91" s="163"/>
      <c r="E91" s="163"/>
      <c r="F91" s="168"/>
      <c r="G91" s="94" t="e">
        <f t="shared" si="8"/>
        <v>#DIV/0!</v>
      </c>
      <c r="H91" s="94" t="str">
        <f t="shared" si="9"/>
        <v/>
      </c>
      <c r="I91" s="94">
        <v>100</v>
      </c>
      <c r="J91" s="115" t="e">
        <f t="shared" si="5"/>
        <v>#VALUE!</v>
      </c>
      <c r="K91" s="32"/>
    </row>
    <row r="92" spans="1:11" ht="24.95" customHeight="1" x14ac:dyDescent="0.2">
      <c r="A92" s="33">
        <v>102</v>
      </c>
      <c r="B92" s="143" t="s">
        <v>111</v>
      </c>
      <c r="C92" s="81" t="s">
        <v>2</v>
      </c>
      <c r="D92" s="168"/>
      <c r="E92" s="163"/>
      <c r="F92" s="163"/>
      <c r="G92" s="94" t="e">
        <f t="shared" si="8"/>
        <v>#DIV/0!</v>
      </c>
      <c r="H92" s="94" t="str">
        <f t="shared" si="9"/>
        <v/>
      </c>
      <c r="I92" s="94">
        <v>42.5</v>
      </c>
      <c r="J92" s="115" t="e">
        <f t="shared" si="5"/>
        <v>#VALUE!</v>
      </c>
      <c r="K92" s="32"/>
    </row>
    <row r="93" spans="1:11" ht="24.95" customHeight="1" x14ac:dyDescent="0.2">
      <c r="A93" s="33">
        <v>103</v>
      </c>
      <c r="B93" s="143" t="s">
        <v>163</v>
      </c>
      <c r="C93" s="81" t="s">
        <v>2</v>
      </c>
      <c r="D93" s="163"/>
      <c r="E93" s="168"/>
      <c r="F93" s="168"/>
      <c r="G93" s="94" t="e">
        <f t="shared" si="8"/>
        <v>#DIV/0!</v>
      </c>
      <c r="H93" s="94" t="str">
        <f t="shared" si="9"/>
        <v/>
      </c>
      <c r="I93" s="94">
        <v>350.5</v>
      </c>
      <c r="J93" s="115" t="e">
        <f t="shared" si="5"/>
        <v>#VALUE!</v>
      </c>
      <c r="K93" s="32"/>
    </row>
    <row r="94" spans="1:11" ht="24.95" customHeight="1" x14ac:dyDescent="0.2">
      <c r="A94" s="33">
        <v>104</v>
      </c>
      <c r="B94" s="68" t="s">
        <v>112</v>
      </c>
      <c r="C94" s="57" t="s">
        <v>2</v>
      </c>
      <c r="D94" s="163"/>
      <c r="E94" s="163"/>
      <c r="F94" s="163"/>
      <c r="G94" s="94" t="e">
        <f t="shared" si="8"/>
        <v>#DIV/0!</v>
      </c>
      <c r="H94" s="94" t="str">
        <f t="shared" si="9"/>
        <v/>
      </c>
      <c r="I94" s="94">
        <v>165</v>
      </c>
      <c r="J94" s="115" t="e">
        <f t="shared" si="5"/>
        <v>#VALUE!</v>
      </c>
      <c r="K94" s="32"/>
    </row>
    <row r="95" spans="1:11" ht="21" customHeight="1" x14ac:dyDescent="0.2">
      <c r="A95" s="33">
        <v>105</v>
      </c>
      <c r="B95" s="68" t="s">
        <v>18</v>
      </c>
      <c r="C95" s="57" t="s">
        <v>2</v>
      </c>
      <c r="D95" s="163"/>
      <c r="E95" s="163"/>
      <c r="F95" s="163"/>
      <c r="G95" s="94" t="e">
        <f t="shared" si="8"/>
        <v>#DIV/0!</v>
      </c>
      <c r="H95" s="94" t="str">
        <f t="shared" si="9"/>
        <v/>
      </c>
      <c r="I95" s="94">
        <v>332.5</v>
      </c>
      <c r="J95" s="115" t="e">
        <f t="shared" si="5"/>
        <v>#VALUE!</v>
      </c>
      <c r="K95" s="32"/>
    </row>
    <row r="96" spans="1:11" ht="28.5" customHeight="1" x14ac:dyDescent="0.2">
      <c r="A96" s="33">
        <v>106</v>
      </c>
      <c r="B96" s="68" t="s">
        <v>113</v>
      </c>
      <c r="C96" s="57" t="s">
        <v>2</v>
      </c>
      <c r="D96" s="163"/>
      <c r="E96" s="163"/>
      <c r="F96" s="163"/>
      <c r="G96" s="94" t="e">
        <f t="shared" si="8"/>
        <v>#DIV/0!</v>
      </c>
      <c r="H96" s="94" t="str">
        <f t="shared" si="9"/>
        <v/>
      </c>
      <c r="I96" s="94" t="e">
        <v>#DIV/0!</v>
      </c>
      <c r="J96" s="115" t="e">
        <f t="shared" si="5"/>
        <v>#VALUE!</v>
      </c>
      <c r="K96" s="32"/>
    </row>
    <row r="97" spans="1:11" ht="21" customHeight="1" x14ac:dyDescent="0.2">
      <c r="A97" s="33">
        <v>107</v>
      </c>
      <c r="B97" s="84" t="s">
        <v>164</v>
      </c>
      <c r="C97" s="83" t="s">
        <v>61</v>
      </c>
      <c r="D97" s="163"/>
      <c r="E97" s="163"/>
      <c r="F97" s="163"/>
      <c r="G97" s="94" t="e">
        <f t="shared" si="8"/>
        <v>#DIV/0!</v>
      </c>
      <c r="H97" s="94" t="str">
        <f t="shared" si="9"/>
        <v/>
      </c>
      <c r="I97" s="94" t="e">
        <v>#DIV/0!</v>
      </c>
      <c r="J97" s="115" t="e">
        <f t="shared" si="5"/>
        <v>#VALUE!</v>
      </c>
      <c r="K97" s="32"/>
    </row>
    <row r="98" spans="1:11" ht="21" customHeight="1" x14ac:dyDescent="0.2">
      <c r="A98" s="33">
        <v>108</v>
      </c>
      <c r="B98" s="84" t="s">
        <v>165</v>
      </c>
      <c r="C98" s="83" t="s">
        <v>61</v>
      </c>
      <c r="D98" s="163"/>
      <c r="E98" s="163"/>
      <c r="F98" s="163"/>
      <c r="G98" s="94" t="e">
        <f t="shared" si="8"/>
        <v>#DIV/0!</v>
      </c>
      <c r="H98" s="94" t="str">
        <f t="shared" si="9"/>
        <v/>
      </c>
      <c r="I98" s="94" t="e">
        <v>#DIV/0!</v>
      </c>
      <c r="J98" s="115" t="e">
        <f t="shared" si="5"/>
        <v>#VALUE!</v>
      </c>
      <c r="K98" s="32"/>
    </row>
    <row r="99" spans="1:11" ht="21" customHeight="1" x14ac:dyDescent="0.2">
      <c r="A99" s="33">
        <v>109</v>
      </c>
      <c r="B99" s="68" t="s">
        <v>36</v>
      </c>
      <c r="C99" s="57" t="s">
        <v>61</v>
      </c>
      <c r="D99" s="163"/>
      <c r="E99" s="163"/>
      <c r="F99" s="163"/>
      <c r="G99" s="94" t="e">
        <f t="shared" si="8"/>
        <v>#DIV/0!</v>
      </c>
      <c r="H99" s="94" t="str">
        <f t="shared" si="9"/>
        <v/>
      </c>
      <c r="I99" s="94">
        <v>25.5</v>
      </c>
      <c r="J99" s="115" t="e">
        <f t="shared" si="5"/>
        <v>#VALUE!</v>
      </c>
      <c r="K99" s="32"/>
    </row>
    <row r="100" spans="1:11" ht="21" customHeight="1" x14ac:dyDescent="0.2">
      <c r="A100" s="33">
        <v>110</v>
      </c>
      <c r="B100" s="68" t="s">
        <v>35</v>
      </c>
      <c r="C100" s="57" t="s">
        <v>61</v>
      </c>
      <c r="D100" s="163"/>
      <c r="E100" s="163"/>
      <c r="F100" s="163"/>
      <c r="G100" s="94" t="e">
        <f t="shared" si="8"/>
        <v>#DIV/0!</v>
      </c>
      <c r="H100" s="94" t="str">
        <f t="shared" si="9"/>
        <v/>
      </c>
      <c r="I100" s="94">
        <v>103</v>
      </c>
      <c r="J100" s="115" t="e">
        <f t="shared" si="5"/>
        <v>#VALUE!</v>
      </c>
      <c r="K100" s="32"/>
    </row>
    <row r="101" spans="1:11" ht="21" customHeight="1" x14ac:dyDescent="0.2">
      <c r="A101" s="33">
        <v>111</v>
      </c>
      <c r="B101" s="68" t="s">
        <v>114</v>
      </c>
      <c r="C101" s="57" t="s">
        <v>2</v>
      </c>
      <c r="D101" s="163"/>
      <c r="E101" s="163"/>
      <c r="F101" s="163"/>
      <c r="G101" s="94" t="e">
        <f t="shared" si="8"/>
        <v>#DIV/0!</v>
      </c>
      <c r="H101" s="94" t="str">
        <f t="shared" si="9"/>
        <v/>
      </c>
      <c r="I101" s="94">
        <v>23.333333333333332</v>
      </c>
      <c r="J101" s="115" t="e">
        <f t="shared" si="5"/>
        <v>#VALUE!</v>
      </c>
      <c r="K101" s="32"/>
    </row>
    <row r="102" spans="1:11" ht="21.75" customHeight="1" x14ac:dyDescent="0.2">
      <c r="A102" s="33">
        <v>112</v>
      </c>
      <c r="B102" s="68" t="s">
        <v>86</v>
      </c>
      <c r="C102" s="57" t="s">
        <v>2</v>
      </c>
      <c r="D102" s="163"/>
      <c r="E102" s="163"/>
      <c r="F102" s="163"/>
      <c r="G102" s="94" t="e">
        <f t="shared" si="8"/>
        <v>#DIV/0!</v>
      </c>
      <c r="H102" s="94" t="str">
        <f t="shared" si="9"/>
        <v/>
      </c>
      <c r="I102" s="94">
        <v>217.5</v>
      </c>
      <c r="J102" s="115" t="e">
        <f t="shared" si="5"/>
        <v>#VALUE!</v>
      </c>
    </row>
    <row r="103" spans="1:11" ht="21" customHeight="1" x14ac:dyDescent="0.2">
      <c r="A103" s="33">
        <v>113</v>
      </c>
      <c r="B103" s="68" t="s">
        <v>40</v>
      </c>
      <c r="C103" s="57" t="s">
        <v>2</v>
      </c>
      <c r="D103" s="163"/>
      <c r="E103" s="163"/>
      <c r="F103" s="163"/>
      <c r="G103" s="94" t="e">
        <f t="shared" si="8"/>
        <v>#DIV/0!</v>
      </c>
      <c r="H103" s="94" t="str">
        <f t="shared" si="9"/>
        <v/>
      </c>
      <c r="I103" s="94">
        <v>187.5</v>
      </c>
      <c r="J103" s="115" t="e">
        <f t="shared" si="5"/>
        <v>#VALUE!</v>
      </c>
    </row>
    <row r="104" spans="1:11" ht="25.5" customHeight="1" x14ac:dyDescent="0.2">
      <c r="A104" s="33">
        <v>114</v>
      </c>
      <c r="B104" s="68" t="s">
        <v>115</v>
      </c>
      <c r="C104" s="57" t="s">
        <v>2</v>
      </c>
      <c r="D104" s="163"/>
      <c r="E104" s="163"/>
      <c r="F104" s="163"/>
      <c r="G104" s="94" t="e">
        <f t="shared" si="8"/>
        <v>#DIV/0!</v>
      </c>
      <c r="H104" s="94" t="str">
        <f t="shared" si="9"/>
        <v/>
      </c>
      <c r="I104" s="94">
        <v>849</v>
      </c>
      <c r="J104" s="115" t="e">
        <f t="shared" si="5"/>
        <v>#VALUE!</v>
      </c>
    </row>
    <row r="105" spans="1:11" ht="21" customHeight="1" x14ac:dyDescent="0.2">
      <c r="A105" s="33">
        <v>115</v>
      </c>
      <c r="B105" s="68" t="s">
        <v>131</v>
      </c>
      <c r="C105" s="57" t="s">
        <v>2</v>
      </c>
      <c r="D105" s="163"/>
      <c r="E105" s="163"/>
      <c r="F105" s="163"/>
      <c r="G105" s="94" t="e">
        <f t="shared" si="8"/>
        <v>#DIV/0!</v>
      </c>
      <c r="H105" s="94" t="str">
        <f t="shared" si="9"/>
        <v/>
      </c>
      <c r="I105" s="94">
        <v>495</v>
      </c>
      <c r="J105" s="115" t="e">
        <f t="shared" si="5"/>
        <v>#VALUE!</v>
      </c>
    </row>
    <row r="106" spans="1:11" ht="35.25" customHeight="1" x14ac:dyDescent="0.2">
      <c r="A106" s="33">
        <v>116</v>
      </c>
      <c r="B106" s="68" t="s">
        <v>132</v>
      </c>
      <c r="C106" s="57" t="s">
        <v>2</v>
      </c>
      <c r="D106" s="163"/>
      <c r="E106" s="163"/>
      <c r="F106" s="163"/>
      <c r="G106" s="94" t="e">
        <f t="shared" si="8"/>
        <v>#DIV/0!</v>
      </c>
      <c r="H106" s="94" t="str">
        <f t="shared" si="9"/>
        <v/>
      </c>
      <c r="I106" s="94">
        <v>486</v>
      </c>
      <c r="J106" s="115" t="e">
        <f t="shared" si="5"/>
        <v>#VALUE!</v>
      </c>
    </row>
    <row r="107" spans="1:11" ht="21" customHeight="1" x14ac:dyDescent="0.2">
      <c r="A107" s="33">
        <v>118</v>
      </c>
      <c r="B107" s="68" t="s">
        <v>87</v>
      </c>
      <c r="C107" s="57" t="s">
        <v>2</v>
      </c>
      <c r="D107" s="163"/>
      <c r="E107" s="168"/>
      <c r="F107" s="168"/>
      <c r="G107" s="94" t="e">
        <f t="shared" si="8"/>
        <v>#DIV/0!</v>
      </c>
      <c r="H107" s="94" t="str">
        <f t="shared" si="9"/>
        <v/>
      </c>
      <c r="I107" s="94">
        <v>285</v>
      </c>
      <c r="J107" s="115" t="e">
        <f t="shared" si="5"/>
        <v>#VALUE!</v>
      </c>
    </row>
    <row r="108" spans="1:11" ht="21" customHeight="1" x14ac:dyDescent="0.2">
      <c r="A108" s="33">
        <v>119</v>
      </c>
      <c r="B108" s="68" t="s">
        <v>51</v>
      </c>
      <c r="C108" s="57" t="s">
        <v>2</v>
      </c>
      <c r="D108" s="163"/>
      <c r="E108" s="163"/>
      <c r="F108" s="163"/>
      <c r="G108" s="94" t="e">
        <f t="shared" si="8"/>
        <v>#DIV/0!</v>
      </c>
      <c r="H108" s="94" t="str">
        <f t="shared" si="9"/>
        <v/>
      </c>
      <c r="I108" s="94">
        <v>167.5</v>
      </c>
      <c r="J108" s="115" t="e">
        <f t="shared" si="5"/>
        <v>#VALUE!</v>
      </c>
    </row>
    <row r="109" spans="1:11" ht="21" customHeight="1" x14ac:dyDescent="0.2">
      <c r="A109" s="33">
        <v>120</v>
      </c>
      <c r="B109" s="68" t="s">
        <v>116</v>
      </c>
      <c r="C109" s="57" t="s">
        <v>2</v>
      </c>
      <c r="D109" s="168"/>
      <c r="E109" s="163"/>
      <c r="F109" s="163"/>
      <c r="G109" s="94" t="e">
        <f t="shared" si="8"/>
        <v>#DIV/0!</v>
      </c>
      <c r="H109" s="94" t="str">
        <f t="shared" si="9"/>
        <v/>
      </c>
      <c r="I109" s="94">
        <v>189.44333333333336</v>
      </c>
      <c r="J109" s="115" t="e">
        <f t="shared" si="5"/>
        <v>#VALUE!</v>
      </c>
    </row>
    <row r="110" spans="1:11" ht="21" customHeight="1" x14ac:dyDescent="0.2">
      <c r="A110" s="33">
        <v>122</v>
      </c>
      <c r="B110" s="68" t="s">
        <v>54</v>
      </c>
      <c r="C110" s="57" t="s">
        <v>2</v>
      </c>
      <c r="D110" s="163"/>
      <c r="E110" s="163"/>
      <c r="F110" s="163"/>
      <c r="G110" s="94" t="e">
        <f t="shared" si="8"/>
        <v>#DIV/0!</v>
      </c>
      <c r="H110" s="94" t="str">
        <f t="shared" si="9"/>
        <v/>
      </c>
      <c r="I110" s="94">
        <v>195</v>
      </c>
      <c r="J110" s="115" t="e">
        <f t="shared" si="5"/>
        <v>#VALUE!</v>
      </c>
    </row>
    <row r="111" spans="1:11" ht="28.5" customHeight="1" x14ac:dyDescent="0.2">
      <c r="A111" s="33">
        <v>124</v>
      </c>
      <c r="B111" s="68" t="s">
        <v>117</v>
      </c>
      <c r="C111" s="57" t="s">
        <v>2</v>
      </c>
      <c r="D111" s="168"/>
      <c r="E111" s="163"/>
      <c r="F111" s="163"/>
      <c r="G111" s="94" t="e">
        <f t="shared" si="8"/>
        <v>#DIV/0!</v>
      </c>
      <c r="H111" s="94" t="str">
        <f t="shared" si="9"/>
        <v/>
      </c>
      <c r="I111" s="94">
        <v>314.5</v>
      </c>
      <c r="J111" s="115" t="e">
        <f t="shared" si="5"/>
        <v>#VALUE!</v>
      </c>
    </row>
    <row r="112" spans="1:11" ht="21" customHeight="1" x14ac:dyDescent="0.2">
      <c r="A112" s="33">
        <v>125</v>
      </c>
      <c r="B112" s="68" t="s">
        <v>118</v>
      </c>
      <c r="C112" s="57" t="s">
        <v>2</v>
      </c>
      <c r="D112" s="163"/>
      <c r="E112" s="163"/>
      <c r="F112" s="163"/>
      <c r="G112" s="94" t="e">
        <f t="shared" si="8"/>
        <v>#DIV/0!</v>
      </c>
      <c r="H112" s="94" t="str">
        <f t="shared" si="9"/>
        <v/>
      </c>
      <c r="I112" s="94">
        <v>65.83</v>
      </c>
      <c r="J112" s="115" t="e">
        <f t="shared" si="5"/>
        <v>#VALUE!</v>
      </c>
    </row>
    <row r="113" spans="1:14" ht="21" customHeight="1" x14ac:dyDescent="0.2">
      <c r="A113" s="33">
        <v>126</v>
      </c>
      <c r="B113" s="68" t="s">
        <v>56</v>
      </c>
      <c r="C113" s="57" t="s">
        <v>2</v>
      </c>
      <c r="D113" s="163"/>
      <c r="E113" s="163"/>
      <c r="F113" s="163"/>
      <c r="G113" s="94" t="e">
        <f t="shared" si="8"/>
        <v>#DIV/0!</v>
      </c>
      <c r="H113" s="94" t="str">
        <f t="shared" si="9"/>
        <v/>
      </c>
      <c r="I113" s="94">
        <v>66</v>
      </c>
      <c r="J113" s="115" t="e">
        <f t="shared" si="5"/>
        <v>#VALUE!</v>
      </c>
    </row>
    <row r="114" spans="1:14" ht="21" customHeight="1" x14ac:dyDescent="0.2">
      <c r="A114" s="33">
        <v>127</v>
      </c>
      <c r="B114" s="86" t="s">
        <v>166</v>
      </c>
      <c r="C114" s="87" t="s">
        <v>61</v>
      </c>
      <c r="D114" s="163"/>
      <c r="E114" s="163"/>
      <c r="F114" s="163"/>
      <c r="G114" s="94" t="e">
        <f t="shared" si="8"/>
        <v>#DIV/0!</v>
      </c>
      <c r="H114" s="94" t="str">
        <f t="shared" si="9"/>
        <v/>
      </c>
      <c r="I114" s="94">
        <v>2.085</v>
      </c>
      <c r="J114" s="115" t="e">
        <f t="shared" si="5"/>
        <v>#VALUE!</v>
      </c>
    </row>
    <row r="115" spans="1:14" ht="21" customHeight="1" x14ac:dyDescent="0.2">
      <c r="A115" s="33">
        <v>128</v>
      </c>
      <c r="B115" s="68" t="s">
        <v>57</v>
      </c>
      <c r="C115" s="57" t="s">
        <v>2</v>
      </c>
      <c r="D115" s="168"/>
      <c r="E115" s="163"/>
      <c r="F115" s="168"/>
      <c r="G115" s="94" t="e">
        <f t="shared" si="8"/>
        <v>#DIV/0!</v>
      </c>
      <c r="H115" s="94" t="str">
        <f t="shared" si="9"/>
        <v/>
      </c>
      <c r="I115" s="94">
        <v>983.33333333333337</v>
      </c>
      <c r="J115" s="115" t="e">
        <f t="shared" si="5"/>
        <v>#VALUE!</v>
      </c>
    </row>
    <row r="116" spans="1:14" ht="21" customHeight="1" x14ac:dyDescent="0.2">
      <c r="A116" s="33">
        <v>129</v>
      </c>
      <c r="B116" s="68" t="s">
        <v>74</v>
      </c>
      <c r="C116" s="57" t="s">
        <v>2</v>
      </c>
      <c r="D116" s="163"/>
      <c r="E116" s="163"/>
      <c r="F116" s="163"/>
      <c r="G116" s="94" t="e">
        <f t="shared" ref="G116:G123" si="10">AVERAGEIF(D116:F116,"&gt;0")</f>
        <v>#DIV/0!</v>
      </c>
      <c r="H116" s="94" t="str">
        <f t="shared" ref="H116:H123" si="11">IFERROR(G116,"")</f>
        <v/>
      </c>
      <c r="I116" s="94" t="e">
        <v>#DIV/0!</v>
      </c>
      <c r="J116" s="115" t="e">
        <f t="shared" ref="J116:J123" si="12">H116/I116*100</f>
        <v>#VALUE!</v>
      </c>
    </row>
    <row r="117" spans="1:14" ht="21" customHeight="1" x14ac:dyDescent="0.2">
      <c r="A117" s="33">
        <v>130</v>
      </c>
      <c r="B117" s="68" t="s">
        <v>38</v>
      </c>
      <c r="C117" s="57" t="s">
        <v>2</v>
      </c>
      <c r="D117" s="168"/>
      <c r="E117" s="163"/>
      <c r="F117" s="163"/>
      <c r="G117" s="94" t="e">
        <f t="shared" si="10"/>
        <v>#DIV/0!</v>
      </c>
      <c r="H117" s="94" t="str">
        <f t="shared" si="11"/>
        <v/>
      </c>
      <c r="I117" s="94">
        <v>365</v>
      </c>
      <c r="J117" s="115" t="e">
        <f t="shared" si="12"/>
        <v>#VALUE!</v>
      </c>
    </row>
    <row r="118" spans="1:14" ht="21" customHeight="1" x14ac:dyDescent="0.2">
      <c r="A118" s="33">
        <v>131</v>
      </c>
      <c r="B118" s="68" t="s">
        <v>119</v>
      </c>
      <c r="C118" s="57" t="s">
        <v>2</v>
      </c>
      <c r="D118" s="163"/>
      <c r="E118" s="163"/>
      <c r="F118" s="163"/>
      <c r="G118" s="94" t="e">
        <f t="shared" si="10"/>
        <v>#DIV/0!</v>
      </c>
      <c r="H118" s="94" t="str">
        <f t="shared" si="11"/>
        <v/>
      </c>
      <c r="I118" s="94">
        <v>275</v>
      </c>
      <c r="J118" s="115" t="e">
        <f t="shared" si="12"/>
        <v>#VALUE!</v>
      </c>
    </row>
    <row r="119" spans="1:14" ht="21" customHeight="1" x14ac:dyDescent="0.2">
      <c r="A119" s="33">
        <v>132</v>
      </c>
      <c r="B119" s="68" t="s">
        <v>133</v>
      </c>
      <c r="C119" s="57" t="s">
        <v>2</v>
      </c>
      <c r="D119" s="163"/>
      <c r="E119" s="163"/>
      <c r="F119" s="163"/>
      <c r="G119" s="94" t="e">
        <f t="shared" si="10"/>
        <v>#DIV/0!</v>
      </c>
      <c r="H119" s="94" t="str">
        <f t="shared" si="11"/>
        <v/>
      </c>
      <c r="I119" s="94">
        <v>360</v>
      </c>
      <c r="J119" s="115" t="e">
        <f t="shared" si="12"/>
        <v>#VALUE!</v>
      </c>
      <c r="N119" s="1" t="s">
        <v>196</v>
      </c>
    </row>
    <row r="120" spans="1:14" ht="21" customHeight="1" x14ac:dyDescent="0.2">
      <c r="A120" s="33">
        <v>133</v>
      </c>
      <c r="B120" s="68" t="s">
        <v>48</v>
      </c>
      <c r="C120" s="57" t="s">
        <v>2</v>
      </c>
      <c r="D120" s="163"/>
      <c r="E120" s="163"/>
      <c r="F120" s="163"/>
      <c r="G120" s="94" t="e">
        <f t="shared" si="10"/>
        <v>#DIV/0!</v>
      </c>
      <c r="H120" s="94" t="str">
        <f t="shared" si="11"/>
        <v/>
      </c>
      <c r="I120" s="94" t="e">
        <v>#DIV/0!</v>
      </c>
      <c r="J120" s="115" t="e">
        <f t="shared" si="12"/>
        <v>#VALUE!</v>
      </c>
    </row>
    <row r="121" spans="1:14" ht="21" customHeight="1" x14ac:dyDescent="0.2">
      <c r="A121" s="33">
        <v>134</v>
      </c>
      <c r="B121" s="68" t="s">
        <v>47</v>
      </c>
      <c r="C121" s="57" t="s">
        <v>2</v>
      </c>
      <c r="D121" s="164"/>
      <c r="E121" s="164"/>
      <c r="F121" s="164"/>
      <c r="G121" s="94" t="e">
        <f t="shared" si="10"/>
        <v>#DIV/0!</v>
      </c>
      <c r="H121" s="94" t="str">
        <f t="shared" si="11"/>
        <v/>
      </c>
      <c r="I121" s="94">
        <v>963.33333333333337</v>
      </c>
      <c r="J121" s="115" t="e">
        <f t="shared" si="12"/>
        <v>#VALUE!</v>
      </c>
    </row>
    <row r="122" spans="1:14" ht="21" customHeight="1" x14ac:dyDescent="0.2">
      <c r="A122" s="33">
        <v>135</v>
      </c>
      <c r="B122" s="68" t="s">
        <v>120</v>
      </c>
      <c r="C122" s="57" t="s">
        <v>2</v>
      </c>
      <c r="D122" s="164"/>
      <c r="E122" s="164"/>
      <c r="F122" s="164"/>
      <c r="G122" s="94" t="e">
        <f t="shared" si="10"/>
        <v>#DIV/0!</v>
      </c>
      <c r="H122" s="94" t="str">
        <f t="shared" si="11"/>
        <v/>
      </c>
      <c r="I122" s="94">
        <v>160</v>
      </c>
      <c r="J122" s="115" t="e">
        <f t="shared" si="12"/>
        <v>#VALUE!</v>
      </c>
    </row>
    <row r="123" spans="1:14" ht="21" customHeight="1" x14ac:dyDescent="0.25">
      <c r="A123" s="33">
        <v>136</v>
      </c>
      <c r="B123" s="55" t="s">
        <v>88</v>
      </c>
      <c r="C123" s="54" t="s">
        <v>61</v>
      </c>
      <c r="D123" s="166"/>
      <c r="E123" s="166"/>
      <c r="F123" s="166"/>
      <c r="G123" s="94" t="e">
        <f t="shared" si="10"/>
        <v>#DIV/0!</v>
      </c>
      <c r="H123" s="94" t="str">
        <f t="shared" si="11"/>
        <v/>
      </c>
      <c r="I123" s="94" t="e">
        <v>#DIV/0!</v>
      </c>
      <c r="J123" s="115" t="e">
        <f t="shared" si="12"/>
        <v>#VALUE!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L123"/>
  <sheetViews>
    <sheetView view="pageBreakPreview" zoomScale="80" zoomScaleNormal="90" zoomScaleSheetLayoutView="80" workbookViewId="0">
      <pane xSplit="2" ySplit="2" topLeftCell="C22" activePane="bottomRight" state="frozen"/>
      <selection activeCell="G18" sqref="G18"/>
      <selection pane="topRight" activeCell="G18" sqref="G18"/>
      <selection pane="bottomLeft" activeCell="G18" sqref="G18"/>
      <selection pane="bottomRight" activeCell="F30" sqref="F30"/>
    </sheetView>
  </sheetViews>
  <sheetFormatPr defaultColWidth="9" defaultRowHeight="21" customHeight="1" x14ac:dyDescent="0.2"/>
  <cols>
    <col min="1" max="1" width="5.625" style="1" customWidth="1"/>
    <col min="2" max="2" width="32" style="7" customWidth="1"/>
    <col min="3" max="3" width="10.625" style="7" customWidth="1"/>
    <col min="4" max="4" width="10.125" style="9" customWidth="1"/>
    <col min="5" max="5" width="10.25" style="9" customWidth="1"/>
    <col min="6" max="6" width="12.5" style="9" customWidth="1"/>
    <col min="7" max="8" width="10.625" style="92" customWidth="1"/>
    <col min="9" max="9" width="10.875" style="6" customWidth="1"/>
    <col min="10" max="10" width="12.125" style="6" customWidth="1"/>
    <col min="11" max="11" width="0.375" style="1" customWidth="1"/>
    <col min="12" max="12" width="9" style="1" hidden="1" customWidth="1"/>
    <col min="13" max="16384" width="9" style="1"/>
  </cols>
  <sheetData>
    <row r="1" spans="1:10" s="2" customFormat="1" ht="58.5" customHeight="1" x14ac:dyDescent="0.2">
      <c r="B1" s="25" t="s">
        <v>64</v>
      </c>
      <c r="C1" s="25"/>
      <c r="D1" s="10"/>
      <c r="F1" s="10"/>
      <c r="G1" s="92"/>
      <c r="H1" s="92"/>
      <c r="I1" s="5"/>
      <c r="J1" s="5"/>
    </row>
    <row r="2" spans="1:10" s="3" customFormat="1" ht="45" customHeight="1" x14ac:dyDescent="0.2">
      <c r="A2" s="50"/>
      <c r="B2" s="51" t="s">
        <v>0</v>
      </c>
      <c r="C2" s="51" t="s">
        <v>121</v>
      </c>
      <c r="D2" s="52" t="s">
        <v>169</v>
      </c>
      <c r="E2" s="65" t="s">
        <v>170</v>
      </c>
      <c r="F2" s="65" t="s">
        <v>204</v>
      </c>
      <c r="H2" s="72" t="s">
        <v>3</v>
      </c>
      <c r="I2" s="113" t="s">
        <v>142</v>
      </c>
      <c r="J2" s="114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54"/>
      <c r="E3" s="154">
        <v>275</v>
      </c>
      <c r="F3" s="154"/>
      <c r="G3" s="93">
        <f t="shared" ref="G3:G29" si="0">AVERAGEIF(D3:F3,"&gt;0")</f>
        <v>275</v>
      </c>
      <c r="H3" s="93">
        <f t="shared" ref="H3:H29" si="1">IFERROR(G3,"")</f>
        <v>275</v>
      </c>
      <c r="I3" s="93" t="s">
        <v>203</v>
      </c>
      <c r="J3" s="144" t="e">
        <f t="shared" ref="J3:J29" si="2">H3/I3*100</f>
        <v>#VALUE!</v>
      </c>
    </row>
    <row r="4" spans="1:10" ht="24.95" customHeight="1" x14ac:dyDescent="0.2">
      <c r="A4" s="33">
        <v>2</v>
      </c>
      <c r="B4" s="55" t="s">
        <v>34</v>
      </c>
      <c r="C4" s="54" t="s">
        <v>2</v>
      </c>
      <c r="D4" s="162">
        <v>241.37</v>
      </c>
      <c r="E4" s="162">
        <v>275.86</v>
      </c>
      <c r="F4" s="162">
        <v>296</v>
      </c>
      <c r="G4" s="93">
        <f t="shared" si="0"/>
        <v>271.07666666666665</v>
      </c>
      <c r="H4" s="93">
        <f t="shared" si="1"/>
        <v>271.07666666666665</v>
      </c>
      <c r="I4" s="93">
        <v>258.61500000000001</v>
      </c>
      <c r="J4" s="144">
        <f t="shared" si="2"/>
        <v>104.81861712068776</v>
      </c>
    </row>
    <row r="5" spans="1:10" ht="24.95" customHeight="1" x14ac:dyDescent="0.2">
      <c r="A5" s="33">
        <v>3</v>
      </c>
      <c r="B5" s="55" t="s">
        <v>97</v>
      </c>
      <c r="C5" s="54" t="s">
        <v>2</v>
      </c>
      <c r="D5" s="162"/>
      <c r="E5" s="162">
        <v>235</v>
      </c>
      <c r="F5" s="162">
        <v>186</v>
      </c>
      <c r="G5" s="93">
        <f t="shared" si="0"/>
        <v>210.5</v>
      </c>
      <c r="H5" s="93">
        <f t="shared" si="1"/>
        <v>210.5</v>
      </c>
      <c r="I5" s="93">
        <v>200.5</v>
      </c>
      <c r="J5" s="144">
        <f t="shared" si="2"/>
        <v>104.98753117206982</v>
      </c>
    </row>
    <row r="6" spans="1:10" ht="24.95" customHeight="1" x14ac:dyDescent="0.2">
      <c r="A6" s="33">
        <v>4</v>
      </c>
      <c r="B6" s="143" t="s">
        <v>147</v>
      </c>
      <c r="C6" s="145" t="s">
        <v>2</v>
      </c>
      <c r="D6" s="162"/>
      <c r="E6" s="162">
        <v>60</v>
      </c>
      <c r="F6" s="162">
        <v>68</v>
      </c>
      <c r="G6" s="93">
        <f t="shared" si="0"/>
        <v>64</v>
      </c>
      <c r="H6" s="93">
        <f t="shared" si="1"/>
        <v>64</v>
      </c>
      <c r="I6" s="93" t="s">
        <v>203</v>
      </c>
      <c r="J6" s="144" t="e">
        <f t="shared" si="2"/>
        <v>#VALUE!</v>
      </c>
    </row>
    <row r="7" spans="1:10" s="3" customFormat="1" ht="24.95" customHeight="1" x14ac:dyDescent="0.2">
      <c r="A7" s="33">
        <v>5</v>
      </c>
      <c r="B7" s="143" t="s">
        <v>122</v>
      </c>
      <c r="C7" s="81" t="s">
        <v>2</v>
      </c>
      <c r="D7" s="162"/>
      <c r="E7" s="162"/>
      <c r="F7" s="162">
        <v>185</v>
      </c>
      <c r="G7" s="93">
        <f t="shared" si="0"/>
        <v>185</v>
      </c>
      <c r="H7" s="93">
        <f t="shared" si="1"/>
        <v>185</v>
      </c>
      <c r="I7" s="93">
        <v>185</v>
      </c>
      <c r="J7" s="144">
        <f t="shared" si="2"/>
        <v>100</v>
      </c>
    </row>
    <row r="8" spans="1:10" ht="24.95" customHeight="1" x14ac:dyDescent="0.2">
      <c r="A8" s="33">
        <v>6</v>
      </c>
      <c r="B8" s="143" t="s">
        <v>43</v>
      </c>
      <c r="C8" s="81" t="s">
        <v>2</v>
      </c>
      <c r="D8" s="204">
        <v>366</v>
      </c>
      <c r="E8" s="163"/>
      <c r="F8" s="163">
        <v>330</v>
      </c>
      <c r="G8" s="93">
        <f t="shared" si="0"/>
        <v>348</v>
      </c>
      <c r="H8" s="93">
        <f t="shared" si="1"/>
        <v>348</v>
      </c>
      <c r="I8" s="93">
        <v>367.5</v>
      </c>
      <c r="J8" s="144">
        <f t="shared" si="2"/>
        <v>94.693877551020407</v>
      </c>
    </row>
    <row r="9" spans="1:10" ht="24.95" customHeight="1" x14ac:dyDescent="0.2">
      <c r="A9" s="33">
        <v>7</v>
      </c>
      <c r="B9" s="143" t="s">
        <v>45</v>
      </c>
      <c r="C9" s="81" t="s">
        <v>2</v>
      </c>
      <c r="D9" s="163">
        <v>366</v>
      </c>
      <c r="E9" s="163">
        <v>340</v>
      </c>
      <c r="F9" s="163">
        <v>400</v>
      </c>
      <c r="G9" s="93">
        <f t="shared" si="0"/>
        <v>368.66666666666669</v>
      </c>
      <c r="H9" s="93">
        <f t="shared" si="1"/>
        <v>368.66666666666669</v>
      </c>
      <c r="I9" s="93" t="s">
        <v>203</v>
      </c>
      <c r="J9" s="144" t="e">
        <f t="shared" si="2"/>
        <v>#VALUE!</v>
      </c>
    </row>
    <row r="10" spans="1:10" ht="24.95" customHeight="1" x14ac:dyDescent="0.2">
      <c r="A10" s="33">
        <v>8</v>
      </c>
      <c r="B10" s="143" t="s">
        <v>123</v>
      </c>
      <c r="C10" s="81" t="s">
        <v>2</v>
      </c>
      <c r="D10" s="163"/>
      <c r="E10" s="163"/>
      <c r="F10" s="164"/>
      <c r="G10" s="93" t="e">
        <f t="shared" si="0"/>
        <v>#DIV/0!</v>
      </c>
      <c r="H10" s="93" t="str">
        <f t="shared" si="1"/>
        <v/>
      </c>
      <c r="I10" s="93" t="s">
        <v>203</v>
      </c>
      <c r="J10" s="144" t="e">
        <f t="shared" si="2"/>
        <v>#VALUE!</v>
      </c>
    </row>
    <row r="11" spans="1:10" ht="24.95" customHeight="1" x14ac:dyDescent="0.2">
      <c r="A11" s="33">
        <v>9</v>
      </c>
      <c r="B11" s="143" t="s">
        <v>124</v>
      </c>
      <c r="C11" s="81" t="s">
        <v>2</v>
      </c>
      <c r="D11" s="163"/>
      <c r="E11" s="163"/>
      <c r="F11" s="163"/>
      <c r="G11" s="93" t="e">
        <f t="shared" si="0"/>
        <v>#DIV/0!</v>
      </c>
      <c r="H11" s="93" t="str">
        <f t="shared" si="1"/>
        <v/>
      </c>
      <c r="I11" s="93" t="s">
        <v>203</v>
      </c>
      <c r="J11" s="144" t="e">
        <f t="shared" si="2"/>
        <v>#VALUE!</v>
      </c>
    </row>
    <row r="12" spans="1:10" ht="24.95" customHeight="1" x14ac:dyDescent="0.2">
      <c r="A12" s="33">
        <v>10</v>
      </c>
      <c r="B12" s="143" t="s">
        <v>125</v>
      </c>
      <c r="C12" s="81" t="s">
        <v>89</v>
      </c>
      <c r="D12" s="163">
        <v>22.4</v>
      </c>
      <c r="E12" s="163">
        <v>22</v>
      </c>
      <c r="F12" s="163">
        <v>25</v>
      </c>
      <c r="G12" s="93">
        <f t="shared" si="0"/>
        <v>23.133333333333336</v>
      </c>
      <c r="H12" s="93">
        <f t="shared" si="1"/>
        <v>23.133333333333336</v>
      </c>
      <c r="I12" s="93">
        <v>20</v>
      </c>
      <c r="J12" s="144">
        <f t="shared" si="2"/>
        <v>115.66666666666667</v>
      </c>
    </row>
    <row r="13" spans="1:10" ht="24.95" customHeight="1" x14ac:dyDescent="0.2">
      <c r="A13" s="33">
        <v>11</v>
      </c>
      <c r="B13" s="143" t="s">
        <v>83</v>
      </c>
      <c r="C13" s="81" t="s">
        <v>2</v>
      </c>
      <c r="D13" s="163">
        <v>294</v>
      </c>
      <c r="E13" s="163">
        <v>280</v>
      </c>
      <c r="F13" s="163">
        <v>330</v>
      </c>
      <c r="G13" s="93">
        <f t="shared" si="0"/>
        <v>301.33333333333331</v>
      </c>
      <c r="H13" s="93">
        <f t="shared" si="1"/>
        <v>301.33333333333331</v>
      </c>
      <c r="I13" s="93">
        <v>293</v>
      </c>
      <c r="J13" s="144">
        <f t="shared" si="2"/>
        <v>102.84414106939704</v>
      </c>
    </row>
    <row r="14" spans="1:10" ht="24.95" customHeight="1" x14ac:dyDescent="0.2">
      <c r="A14" s="33">
        <v>12</v>
      </c>
      <c r="B14" s="143" t="s">
        <v>98</v>
      </c>
      <c r="C14" s="81" t="s">
        <v>2</v>
      </c>
      <c r="D14" s="163"/>
      <c r="E14" s="163"/>
      <c r="F14" s="163"/>
      <c r="G14" s="93" t="e">
        <f t="shared" si="0"/>
        <v>#DIV/0!</v>
      </c>
      <c r="H14" s="93" t="str">
        <f t="shared" si="1"/>
        <v/>
      </c>
      <c r="I14" s="93" t="s">
        <v>203</v>
      </c>
      <c r="J14" s="144" t="e">
        <f t="shared" si="2"/>
        <v>#VALUE!</v>
      </c>
    </row>
    <row r="15" spans="1:10" ht="24.95" customHeight="1" x14ac:dyDescent="0.2">
      <c r="A15" s="33">
        <v>13</v>
      </c>
      <c r="B15" s="143" t="s">
        <v>32</v>
      </c>
      <c r="C15" s="81" t="s">
        <v>2</v>
      </c>
      <c r="D15" s="163">
        <v>234.37</v>
      </c>
      <c r="E15" s="163">
        <v>332</v>
      </c>
      <c r="F15" s="163">
        <v>384</v>
      </c>
      <c r="G15" s="93">
        <f t="shared" si="0"/>
        <v>316.79000000000002</v>
      </c>
      <c r="H15" s="93">
        <f t="shared" si="1"/>
        <v>316.79000000000002</v>
      </c>
      <c r="I15" s="93">
        <v>302.185</v>
      </c>
      <c r="J15" s="144">
        <f t="shared" si="2"/>
        <v>104.83313202177476</v>
      </c>
    </row>
    <row r="16" spans="1:10" ht="24.95" customHeight="1" x14ac:dyDescent="0.2">
      <c r="A16" s="33">
        <v>14</v>
      </c>
      <c r="B16" s="143" t="s">
        <v>84</v>
      </c>
      <c r="C16" s="81" t="s">
        <v>2</v>
      </c>
      <c r="D16" s="163">
        <v>135</v>
      </c>
      <c r="E16" s="163">
        <v>149</v>
      </c>
      <c r="F16" s="163">
        <v>150</v>
      </c>
      <c r="G16" s="93">
        <f t="shared" si="0"/>
        <v>144.66666666666666</v>
      </c>
      <c r="H16" s="93">
        <f t="shared" si="1"/>
        <v>144.66666666666666</v>
      </c>
      <c r="I16" s="93">
        <v>135</v>
      </c>
      <c r="J16" s="144">
        <f t="shared" si="2"/>
        <v>107.16049382716048</v>
      </c>
    </row>
    <row r="17" spans="1:10" ht="24.95" customHeight="1" x14ac:dyDescent="0.2">
      <c r="A17" s="33">
        <v>15</v>
      </c>
      <c r="B17" s="143" t="s">
        <v>19</v>
      </c>
      <c r="C17" s="81" t="s">
        <v>2</v>
      </c>
      <c r="D17" s="163">
        <v>2000</v>
      </c>
      <c r="E17" s="163">
        <v>2000</v>
      </c>
      <c r="F17" s="163">
        <v>1909</v>
      </c>
      <c r="G17" s="93">
        <f t="shared" si="0"/>
        <v>1969.6666666666667</v>
      </c>
      <c r="H17" s="93">
        <f t="shared" si="1"/>
        <v>1969.6666666666667</v>
      </c>
      <c r="I17" s="93">
        <v>1919.6666666666667</v>
      </c>
      <c r="J17" s="144">
        <f t="shared" si="2"/>
        <v>102.60461885744053</v>
      </c>
    </row>
    <row r="18" spans="1:10" ht="24.95" customHeight="1" x14ac:dyDescent="0.2">
      <c r="A18" s="33">
        <v>16</v>
      </c>
      <c r="B18" s="143" t="s">
        <v>148</v>
      </c>
      <c r="C18" s="145" t="s">
        <v>2</v>
      </c>
      <c r="D18" s="163"/>
      <c r="E18" s="163">
        <v>179.98</v>
      </c>
      <c r="F18" s="163">
        <v>220</v>
      </c>
      <c r="G18" s="93">
        <f t="shared" si="0"/>
        <v>199.99</v>
      </c>
      <c r="H18" s="93">
        <f t="shared" si="1"/>
        <v>199.99</v>
      </c>
      <c r="I18" s="93" t="s">
        <v>203</v>
      </c>
      <c r="J18" s="144" t="e">
        <f t="shared" si="2"/>
        <v>#VALUE!</v>
      </c>
    </row>
    <row r="19" spans="1:10" ht="24.95" customHeight="1" x14ac:dyDescent="0.2">
      <c r="A19" s="33">
        <v>17</v>
      </c>
      <c r="B19" s="143" t="s">
        <v>53</v>
      </c>
      <c r="C19" s="81" t="s">
        <v>2</v>
      </c>
      <c r="D19" s="163">
        <v>296.29000000000002</v>
      </c>
      <c r="E19" s="164">
        <v>252.5</v>
      </c>
      <c r="F19" s="164">
        <v>264</v>
      </c>
      <c r="G19" s="93">
        <f t="shared" si="0"/>
        <v>270.93</v>
      </c>
      <c r="H19" s="93">
        <f t="shared" si="1"/>
        <v>270.93</v>
      </c>
      <c r="I19" s="93">
        <v>292.68666666666667</v>
      </c>
      <c r="J19" s="144">
        <f t="shared" si="2"/>
        <v>92.566567204974604</v>
      </c>
    </row>
    <row r="20" spans="1:10" ht="30" customHeight="1" x14ac:dyDescent="0.2">
      <c r="A20" s="33">
        <v>18</v>
      </c>
      <c r="B20" s="143" t="s">
        <v>60</v>
      </c>
      <c r="C20" s="81" t="s">
        <v>2</v>
      </c>
      <c r="D20" s="163">
        <v>2000</v>
      </c>
      <c r="E20" s="163">
        <v>1800</v>
      </c>
      <c r="F20" s="163">
        <v>2000</v>
      </c>
      <c r="G20" s="93">
        <f t="shared" si="0"/>
        <v>1933.3333333333333</v>
      </c>
      <c r="H20" s="93">
        <f t="shared" si="1"/>
        <v>1933.3333333333333</v>
      </c>
      <c r="I20" s="93">
        <v>1914.2849999999999</v>
      </c>
      <c r="J20" s="144">
        <f t="shared" si="2"/>
        <v>100.99506256034674</v>
      </c>
    </row>
    <row r="21" spans="1:10" ht="24.95" customHeight="1" x14ac:dyDescent="0.2">
      <c r="A21" s="33">
        <v>19</v>
      </c>
      <c r="B21" s="143" t="s">
        <v>99</v>
      </c>
      <c r="C21" s="81" t="s">
        <v>2</v>
      </c>
      <c r="D21" s="163">
        <v>302</v>
      </c>
      <c r="E21" s="163"/>
      <c r="F21" s="163">
        <v>400</v>
      </c>
      <c r="G21" s="93">
        <f t="shared" si="0"/>
        <v>351</v>
      </c>
      <c r="H21" s="93">
        <f t="shared" si="1"/>
        <v>351</v>
      </c>
      <c r="I21" s="93">
        <v>360</v>
      </c>
      <c r="J21" s="144">
        <f t="shared" si="2"/>
        <v>97.5</v>
      </c>
    </row>
    <row r="22" spans="1:10" ht="24.95" customHeight="1" x14ac:dyDescent="0.2">
      <c r="A22" s="33">
        <v>20</v>
      </c>
      <c r="B22" s="143" t="s">
        <v>39</v>
      </c>
      <c r="C22" s="81" t="s">
        <v>2</v>
      </c>
      <c r="D22" s="163"/>
      <c r="E22" s="163">
        <v>295</v>
      </c>
      <c r="F22" s="163">
        <v>335</v>
      </c>
      <c r="G22" s="93">
        <f t="shared" si="0"/>
        <v>315</v>
      </c>
      <c r="H22" s="93">
        <f t="shared" si="1"/>
        <v>315</v>
      </c>
      <c r="I22" s="93">
        <v>307.5</v>
      </c>
      <c r="J22" s="144">
        <f t="shared" si="2"/>
        <v>102.4390243902439</v>
      </c>
    </row>
    <row r="23" spans="1:10" ht="24.95" customHeight="1" x14ac:dyDescent="0.2">
      <c r="A23" s="33">
        <v>21</v>
      </c>
      <c r="B23" s="143" t="s">
        <v>149</v>
      </c>
      <c r="C23" s="81" t="s">
        <v>2</v>
      </c>
      <c r="D23" s="163">
        <v>152.94</v>
      </c>
      <c r="E23" s="163">
        <v>172</v>
      </c>
      <c r="F23" s="163">
        <v>140</v>
      </c>
      <c r="G23" s="93">
        <f t="shared" si="0"/>
        <v>154.97999999999999</v>
      </c>
      <c r="H23" s="93">
        <f t="shared" si="1"/>
        <v>154.97999999999999</v>
      </c>
      <c r="I23" s="93">
        <v>140.26</v>
      </c>
      <c r="J23" s="144">
        <f t="shared" si="2"/>
        <v>110.49479538000855</v>
      </c>
    </row>
    <row r="24" spans="1:10" s="4" customFormat="1" ht="24.95" customHeight="1" x14ac:dyDescent="0.2">
      <c r="A24" s="33">
        <v>22</v>
      </c>
      <c r="B24" s="143" t="s">
        <v>150</v>
      </c>
      <c r="C24" s="81" t="s">
        <v>151</v>
      </c>
      <c r="D24" s="163"/>
      <c r="E24" s="163">
        <v>350</v>
      </c>
      <c r="F24" s="163">
        <v>300</v>
      </c>
      <c r="G24" s="93">
        <f t="shared" si="0"/>
        <v>325</v>
      </c>
      <c r="H24" s="93">
        <f t="shared" si="1"/>
        <v>325</v>
      </c>
      <c r="I24" s="93">
        <v>305</v>
      </c>
      <c r="J24" s="144">
        <f t="shared" si="2"/>
        <v>106.55737704918033</v>
      </c>
    </row>
    <row r="25" spans="1:10" s="4" customFormat="1" ht="24.95" customHeight="1" x14ac:dyDescent="0.2">
      <c r="A25" s="33">
        <v>23</v>
      </c>
      <c r="B25" s="143" t="s">
        <v>16</v>
      </c>
      <c r="C25" s="81" t="s">
        <v>2</v>
      </c>
      <c r="D25" s="163"/>
      <c r="E25" s="163">
        <v>200</v>
      </c>
      <c r="F25" s="163"/>
      <c r="G25" s="93">
        <f t="shared" si="0"/>
        <v>200</v>
      </c>
      <c r="H25" s="93">
        <f t="shared" si="1"/>
        <v>200</v>
      </c>
      <c r="I25" s="93">
        <v>227.5</v>
      </c>
      <c r="J25" s="144">
        <f t="shared" si="2"/>
        <v>87.912087912087912</v>
      </c>
    </row>
    <row r="26" spans="1:10" s="4" customFormat="1" ht="24.95" customHeight="1" x14ac:dyDescent="0.2">
      <c r="A26" s="33">
        <v>24</v>
      </c>
      <c r="B26" s="143" t="s">
        <v>58</v>
      </c>
      <c r="C26" s="81" t="s">
        <v>2</v>
      </c>
      <c r="D26" s="163">
        <v>450</v>
      </c>
      <c r="E26" s="163">
        <v>430</v>
      </c>
      <c r="F26" s="163">
        <v>312</v>
      </c>
      <c r="G26" s="93">
        <f t="shared" si="0"/>
        <v>397.33333333333331</v>
      </c>
      <c r="H26" s="93">
        <f t="shared" si="1"/>
        <v>397.33333333333331</v>
      </c>
      <c r="I26" s="93">
        <v>395</v>
      </c>
      <c r="J26" s="144">
        <f t="shared" si="2"/>
        <v>100.59071729957805</v>
      </c>
    </row>
    <row r="27" spans="1:10" ht="24.95" customHeight="1" x14ac:dyDescent="0.2">
      <c r="A27" s="33">
        <v>25</v>
      </c>
      <c r="B27" s="143" t="s">
        <v>152</v>
      </c>
      <c r="C27" s="81" t="s">
        <v>2</v>
      </c>
      <c r="D27" s="163"/>
      <c r="E27" s="163">
        <v>210</v>
      </c>
      <c r="F27" s="163">
        <v>250</v>
      </c>
      <c r="G27" s="93">
        <f t="shared" si="0"/>
        <v>230</v>
      </c>
      <c r="H27" s="93">
        <f t="shared" si="1"/>
        <v>230</v>
      </c>
      <c r="I27" s="93">
        <v>220</v>
      </c>
      <c r="J27" s="144">
        <f t="shared" si="2"/>
        <v>104.54545454545455</v>
      </c>
    </row>
    <row r="28" spans="1:10" ht="24.95" customHeight="1" x14ac:dyDescent="0.2">
      <c r="A28" s="33">
        <v>26</v>
      </c>
      <c r="B28" s="143" t="s">
        <v>50</v>
      </c>
      <c r="C28" s="81" t="s">
        <v>2</v>
      </c>
      <c r="D28" s="163">
        <v>41</v>
      </c>
      <c r="E28" s="168">
        <v>40</v>
      </c>
      <c r="F28" s="163">
        <v>43.67</v>
      </c>
      <c r="G28" s="93">
        <f t="shared" si="0"/>
        <v>41.556666666666665</v>
      </c>
      <c r="H28" s="93">
        <f t="shared" si="1"/>
        <v>41.556666666666665</v>
      </c>
      <c r="I28" s="93">
        <v>40</v>
      </c>
      <c r="J28" s="144">
        <f t="shared" si="2"/>
        <v>103.89166666666667</v>
      </c>
    </row>
    <row r="29" spans="1:10" ht="24.95" customHeight="1" x14ac:dyDescent="0.2">
      <c r="A29" s="33">
        <v>27</v>
      </c>
      <c r="B29" s="143" t="s">
        <v>126</v>
      </c>
      <c r="C29" s="81" t="s">
        <v>2</v>
      </c>
      <c r="D29" s="168">
        <v>39</v>
      </c>
      <c r="E29" s="168">
        <v>30</v>
      </c>
      <c r="F29" s="163">
        <v>30</v>
      </c>
      <c r="G29" s="93">
        <f t="shared" si="0"/>
        <v>33</v>
      </c>
      <c r="H29" s="93">
        <f t="shared" si="1"/>
        <v>33</v>
      </c>
      <c r="I29" s="93">
        <v>41.5</v>
      </c>
      <c r="J29" s="144">
        <f t="shared" si="2"/>
        <v>79.518072289156621</v>
      </c>
    </row>
    <row r="30" spans="1:10" ht="24.95" customHeight="1" x14ac:dyDescent="0.2">
      <c r="A30" s="33">
        <v>28</v>
      </c>
      <c r="B30" s="143" t="s">
        <v>141</v>
      </c>
      <c r="C30" s="81" t="s">
        <v>89</v>
      </c>
      <c r="D30" s="163">
        <v>87</v>
      </c>
      <c r="E30" s="163">
        <v>94.44</v>
      </c>
      <c r="F30" s="163">
        <v>125</v>
      </c>
      <c r="G30" s="93">
        <f t="shared" ref="G30:G59" si="3">AVERAGEIF(D30:F30,"&gt;0")</f>
        <v>102.14666666666666</v>
      </c>
      <c r="H30" s="93">
        <f t="shared" ref="H30:H59" si="4">IFERROR(G30,"")</f>
        <v>102.14666666666666</v>
      </c>
      <c r="I30" s="93">
        <v>96.10499999999999</v>
      </c>
      <c r="J30" s="144">
        <f t="shared" ref="J30:J59" si="5">H30/I30*100</f>
        <v>106.28652688899294</v>
      </c>
    </row>
    <row r="31" spans="1:10" ht="24.95" customHeight="1" x14ac:dyDescent="0.2">
      <c r="A31" s="33">
        <v>29</v>
      </c>
      <c r="B31" s="143" t="s">
        <v>41</v>
      </c>
      <c r="C31" s="81" t="s">
        <v>2</v>
      </c>
      <c r="D31" s="163">
        <v>215</v>
      </c>
      <c r="E31" s="163">
        <v>335</v>
      </c>
      <c r="F31" s="163">
        <v>215</v>
      </c>
      <c r="G31" s="93">
        <f t="shared" si="3"/>
        <v>255</v>
      </c>
      <c r="H31" s="93">
        <f t="shared" si="4"/>
        <v>255</v>
      </c>
      <c r="I31" s="93">
        <v>243.86</v>
      </c>
      <c r="J31" s="144">
        <f t="shared" si="5"/>
        <v>104.56819486590668</v>
      </c>
    </row>
    <row r="32" spans="1:10" ht="24.95" customHeight="1" x14ac:dyDescent="0.2">
      <c r="A32" s="33">
        <v>30</v>
      </c>
      <c r="B32" s="143" t="s">
        <v>100</v>
      </c>
      <c r="C32" s="81" t="s">
        <v>2</v>
      </c>
      <c r="D32" s="163"/>
      <c r="E32" s="163"/>
      <c r="F32" s="163"/>
      <c r="G32" s="93" t="e">
        <f t="shared" si="3"/>
        <v>#DIV/0!</v>
      </c>
      <c r="H32" s="93" t="str">
        <f t="shared" si="4"/>
        <v/>
      </c>
      <c r="I32" s="93" t="s">
        <v>203</v>
      </c>
      <c r="J32" s="144" t="e">
        <f t="shared" si="5"/>
        <v>#VALUE!</v>
      </c>
    </row>
    <row r="33" spans="1:10" ht="24.95" customHeight="1" x14ac:dyDescent="0.2">
      <c r="A33" s="33">
        <v>31</v>
      </c>
      <c r="B33" s="143" t="s">
        <v>77</v>
      </c>
      <c r="C33" s="81" t="s">
        <v>2</v>
      </c>
      <c r="D33" s="163">
        <v>651</v>
      </c>
      <c r="E33" s="163">
        <v>520</v>
      </c>
      <c r="F33" s="163">
        <v>575</v>
      </c>
      <c r="G33" s="93">
        <f t="shared" si="3"/>
        <v>582</v>
      </c>
      <c r="H33" s="93">
        <f t="shared" si="4"/>
        <v>582</v>
      </c>
      <c r="I33" s="93">
        <v>554.5</v>
      </c>
      <c r="J33" s="144">
        <f t="shared" si="5"/>
        <v>104.95942290351667</v>
      </c>
    </row>
    <row r="34" spans="1:10" s="6" customFormat="1" ht="24.95" customHeight="1" x14ac:dyDescent="0.2">
      <c r="A34" s="33">
        <v>32</v>
      </c>
      <c r="B34" s="143" t="s">
        <v>101</v>
      </c>
      <c r="C34" s="81" t="s">
        <v>2</v>
      </c>
      <c r="D34" s="165">
        <v>320</v>
      </c>
      <c r="E34" s="163">
        <v>379.16</v>
      </c>
      <c r="F34" s="163">
        <v>399</v>
      </c>
      <c r="G34" s="93">
        <f t="shared" si="3"/>
        <v>366.05333333333334</v>
      </c>
      <c r="H34" s="93">
        <f t="shared" si="4"/>
        <v>366.05333333333334</v>
      </c>
      <c r="I34" s="93" t="s">
        <v>203</v>
      </c>
      <c r="J34" s="144" t="e">
        <f t="shared" si="5"/>
        <v>#VALUE!</v>
      </c>
    </row>
    <row r="35" spans="1:10" ht="24.95" customHeight="1" x14ac:dyDescent="0.2">
      <c r="A35" s="33">
        <v>33</v>
      </c>
      <c r="B35" s="143" t="s">
        <v>49</v>
      </c>
      <c r="C35" s="81" t="s">
        <v>2</v>
      </c>
      <c r="D35" s="163">
        <v>480</v>
      </c>
      <c r="E35" s="163">
        <v>350</v>
      </c>
      <c r="F35" s="163">
        <v>400</v>
      </c>
      <c r="G35" s="93">
        <f t="shared" si="3"/>
        <v>410</v>
      </c>
      <c r="H35" s="93">
        <f t="shared" si="4"/>
        <v>410</v>
      </c>
      <c r="I35" s="93">
        <v>430</v>
      </c>
      <c r="J35" s="144">
        <f t="shared" si="5"/>
        <v>95.348837209302332</v>
      </c>
    </row>
    <row r="36" spans="1:10" ht="24.95" customHeight="1" x14ac:dyDescent="0.2">
      <c r="A36" s="33">
        <v>34</v>
      </c>
      <c r="B36" s="143" t="s">
        <v>30</v>
      </c>
      <c r="C36" s="81" t="s">
        <v>2</v>
      </c>
      <c r="D36" s="163"/>
      <c r="E36" s="163">
        <v>390</v>
      </c>
      <c r="F36" s="163"/>
      <c r="G36" s="93">
        <f t="shared" si="3"/>
        <v>390</v>
      </c>
      <c r="H36" s="93">
        <f t="shared" si="4"/>
        <v>390</v>
      </c>
      <c r="I36" s="93">
        <v>395</v>
      </c>
      <c r="J36" s="144">
        <f t="shared" si="5"/>
        <v>98.734177215189874</v>
      </c>
    </row>
    <row r="37" spans="1:10" ht="24.95" customHeight="1" x14ac:dyDescent="0.2">
      <c r="A37" s="33">
        <v>35</v>
      </c>
      <c r="B37" s="143" t="s">
        <v>127</v>
      </c>
      <c r="C37" s="81" t="s">
        <v>2</v>
      </c>
      <c r="D37" s="168">
        <v>43</v>
      </c>
      <c r="E37" s="163">
        <v>52.8</v>
      </c>
      <c r="F37" s="163"/>
      <c r="G37" s="93">
        <f t="shared" si="3"/>
        <v>47.9</v>
      </c>
      <c r="H37" s="93">
        <f t="shared" si="4"/>
        <v>47.9</v>
      </c>
      <c r="I37" s="93">
        <v>53.9</v>
      </c>
      <c r="J37" s="144">
        <f t="shared" si="5"/>
        <v>88.868274582560289</v>
      </c>
    </row>
    <row r="38" spans="1:10" ht="24.95" customHeight="1" x14ac:dyDescent="0.2">
      <c r="A38" s="33">
        <v>36</v>
      </c>
      <c r="B38" s="143" t="s">
        <v>28</v>
      </c>
      <c r="C38" s="81" t="s">
        <v>2</v>
      </c>
      <c r="D38" s="163">
        <v>48</v>
      </c>
      <c r="E38" s="163">
        <v>54.4</v>
      </c>
      <c r="F38" s="168">
        <v>56</v>
      </c>
      <c r="G38" s="93">
        <f t="shared" si="3"/>
        <v>52.800000000000004</v>
      </c>
      <c r="H38" s="93">
        <f t="shared" si="4"/>
        <v>52.800000000000004</v>
      </c>
      <c r="I38" s="93">
        <v>52.800000000000004</v>
      </c>
      <c r="J38" s="144">
        <f t="shared" si="5"/>
        <v>100</v>
      </c>
    </row>
    <row r="39" spans="1:10" s="70" customFormat="1" ht="24.95" customHeight="1" x14ac:dyDescent="0.2">
      <c r="A39" s="33">
        <v>37</v>
      </c>
      <c r="B39" s="143" t="s">
        <v>21</v>
      </c>
      <c r="C39" s="81" t="s">
        <v>2</v>
      </c>
      <c r="D39" s="163">
        <v>65</v>
      </c>
      <c r="E39" s="163">
        <v>96</v>
      </c>
      <c r="F39" s="168">
        <v>75</v>
      </c>
      <c r="G39" s="93">
        <f t="shared" si="3"/>
        <v>78.666666666666671</v>
      </c>
      <c r="H39" s="93">
        <f t="shared" si="4"/>
        <v>78.666666666666671</v>
      </c>
      <c r="I39" s="93">
        <v>75</v>
      </c>
      <c r="J39" s="144">
        <f t="shared" si="5"/>
        <v>104.8888888888889</v>
      </c>
    </row>
    <row r="40" spans="1:10" ht="24.95" customHeight="1" x14ac:dyDescent="0.2">
      <c r="A40" s="33">
        <v>38</v>
      </c>
      <c r="B40" s="143" t="s">
        <v>137</v>
      </c>
      <c r="C40" s="81" t="s">
        <v>2</v>
      </c>
      <c r="D40" s="163"/>
      <c r="E40" s="163">
        <v>85</v>
      </c>
      <c r="F40" s="168">
        <v>82</v>
      </c>
      <c r="G40" s="93">
        <f t="shared" si="3"/>
        <v>83.5</v>
      </c>
      <c r="H40" s="93">
        <f t="shared" si="4"/>
        <v>83.5</v>
      </c>
      <c r="I40" s="93">
        <v>79.85499999999999</v>
      </c>
      <c r="J40" s="144">
        <f t="shared" si="5"/>
        <v>104.56452319829692</v>
      </c>
    </row>
    <row r="41" spans="1:10" ht="24.95" customHeight="1" x14ac:dyDescent="0.2">
      <c r="A41" s="33">
        <v>39</v>
      </c>
      <c r="B41" s="143" t="s">
        <v>22</v>
      </c>
      <c r="C41" s="81" t="s">
        <v>2</v>
      </c>
      <c r="D41" s="163">
        <v>55</v>
      </c>
      <c r="E41" s="163">
        <v>60</v>
      </c>
      <c r="F41" s="168"/>
      <c r="G41" s="93">
        <f t="shared" si="3"/>
        <v>57.5</v>
      </c>
      <c r="H41" s="93">
        <f t="shared" si="4"/>
        <v>57.5</v>
      </c>
      <c r="I41" s="93">
        <v>63</v>
      </c>
      <c r="J41" s="144">
        <f t="shared" si="5"/>
        <v>91.269841269841265</v>
      </c>
    </row>
    <row r="42" spans="1:10" ht="24.95" customHeight="1" x14ac:dyDescent="0.2">
      <c r="A42" s="33">
        <v>40</v>
      </c>
      <c r="B42" s="143" t="s">
        <v>23</v>
      </c>
      <c r="C42" s="81" t="s">
        <v>2</v>
      </c>
      <c r="D42" s="163">
        <v>43</v>
      </c>
      <c r="E42" s="163">
        <v>40.4</v>
      </c>
      <c r="F42" s="168">
        <v>45</v>
      </c>
      <c r="G42" s="93">
        <f t="shared" si="3"/>
        <v>42.800000000000004</v>
      </c>
      <c r="H42" s="93">
        <f t="shared" si="4"/>
        <v>42.800000000000004</v>
      </c>
      <c r="I42" s="93">
        <v>42.800000000000004</v>
      </c>
      <c r="J42" s="144">
        <f t="shared" si="5"/>
        <v>100</v>
      </c>
    </row>
    <row r="43" spans="1:10" ht="24.95" customHeight="1" x14ac:dyDescent="0.2">
      <c r="A43" s="33">
        <v>41</v>
      </c>
      <c r="B43" s="143" t="s">
        <v>27</v>
      </c>
      <c r="C43" s="81" t="s">
        <v>2</v>
      </c>
      <c r="D43" s="163">
        <v>42</v>
      </c>
      <c r="E43" s="163">
        <v>45.2</v>
      </c>
      <c r="F43" s="163">
        <v>46</v>
      </c>
      <c r="G43" s="93">
        <f t="shared" si="3"/>
        <v>44.4</v>
      </c>
      <c r="H43" s="93">
        <f t="shared" si="4"/>
        <v>44.4</v>
      </c>
      <c r="I43" s="93">
        <v>43.4</v>
      </c>
      <c r="J43" s="144">
        <f t="shared" si="5"/>
        <v>102.30414746543779</v>
      </c>
    </row>
    <row r="44" spans="1:10" ht="24.95" customHeight="1" x14ac:dyDescent="0.2">
      <c r="A44" s="33">
        <v>42</v>
      </c>
      <c r="B44" s="143" t="s">
        <v>26</v>
      </c>
      <c r="C44" s="81" t="s">
        <v>2</v>
      </c>
      <c r="D44" s="163">
        <v>59</v>
      </c>
      <c r="E44" s="163">
        <v>65.2</v>
      </c>
      <c r="F44" s="168">
        <v>64</v>
      </c>
      <c r="G44" s="93">
        <f t="shared" si="3"/>
        <v>62.733333333333327</v>
      </c>
      <c r="H44" s="93">
        <f t="shared" si="4"/>
        <v>62.733333333333327</v>
      </c>
      <c r="I44" s="93">
        <v>62.666666666666664</v>
      </c>
      <c r="J44" s="144">
        <f t="shared" si="5"/>
        <v>100.1063829787234</v>
      </c>
    </row>
    <row r="45" spans="1:10" ht="24.95" customHeight="1" x14ac:dyDescent="0.2">
      <c r="A45" s="33">
        <v>43</v>
      </c>
      <c r="B45" s="143" t="s">
        <v>24</v>
      </c>
      <c r="C45" s="81" t="s">
        <v>2</v>
      </c>
      <c r="D45" s="163">
        <v>148</v>
      </c>
      <c r="E45" s="168">
        <v>112.4</v>
      </c>
      <c r="F45" s="163"/>
      <c r="G45" s="93">
        <f t="shared" si="3"/>
        <v>130.19999999999999</v>
      </c>
      <c r="H45" s="93">
        <f t="shared" si="4"/>
        <v>130.19999999999999</v>
      </c>
      <c r="I45" s="93">
        <v>131</v>
      </c>
      <c r="J45" s="144">
        <f t="shared" si="5"/>
        <v>99.389312977099237</v>
      </c>
    </row>
    <row r="46" spans="1:10" ht="24.95" customHeight="1" x14ac:dyDescent="0.2">
      <c r="A46" s="33">
        <v>44</v>
      </c>
      <c r="B46" s="143" t="s">
        <v>29</v>
      </c>
      <c r="C46" s="81" t="s">
        <v>2</v>
      </c>
      <c r="D46" s="163"/>
      <c r="E46" s="163">
        <v>187</v>
      </c>
      <c r="F46" s="163"/>
      <c r="G46" s="93">
        <f t="shared" si="3"/>
        <v>187</v>
      </c>
      <c r="H46" s="93">
        <f t="shared" si="4"/>
        <v>187</v>
      </c>
      <c r="I46" s="93">
        <v>187</v>
      </c>
      <c r="J46" s="144">
        <f t="shared" si="5"/>
        <v>100</v>
      </c>
    </row>
    <row r="47" spans="1:10" ht="24.95" customHeight="1" x14ac:dyDescent="0.2">
      <c r="A47" s="33">
        <v>45</v>
      </c>
      <c r="B47" s="143" t="s">
        <v>25</v>
      </c>
      <c r="C47" s="81" t="s">
        <v>2</v>
      </c>
      <c r="D47" s="163">
        <v>43</v>
      </c>
      <c r="E47" s="168">
        <v>40</v>
      </c>
      <c r="F47" s="168">
        <v>46</v>
      </c>
      <c r="G47" s="93">
        <f t="shared" si="3"/>
        <v>43</v>
      </c>
      <c r="H47" s="93">
        <f t="shared" si="4"/>
        <v>43</v>
      </c>
      <c r="I47" s="93">
        <v>40.466666666666669</v>
      </c>
      <c r="J47" s="144">
        <f t="shared" si="5"/>
        <v>106.26029654036245</v>
      </c>
    </row>
    <row r="48" spans="1:10" ht="24.95" customHeight="1" x14ac:dyDescent="0.2">
      <c r="A48" s="33">
        <v>46</v>
      </c>
      <c r="B48" s="143" t="s">
        <v>73</v>
      </c>
      <c r="C48" s="81" t="s">
        <v>2</v>
      </c>
      <c r="D48" s="163"/>
      <c r="E48" s="163">
        <v>205</v>
      </c>
      <c r="F48" s="163">
        <v>278</v>
      </c>
      <c r="G48" s="93">
        <f t="shared" si="3"/>
        <v>241.5</v>
      </c>
      <c r="H48" s="93">
        <f t="shared" si="4"/>
        <v>241.5</v>
      </c>
      <c r="I48" s="93">
        <v>241.61500000000001</v>
      </c>
      <c r="J48" s="144">
        <f t="shared" si="5"/>
        <v>99.952403617325075</v>
      </c>
    </row>
    <row r="49" spans="1:10" ht="24.95" customHeight="1" x14ac:dyDescent="0.2">
      <c r="A49" s="33">
        <v>47</v>
      </c>
      <c r="B49" s="143" t="s">
        <v>37</v>
      </c>
      <c r="C49" s="81" t="s">
        <v>2</v>
      </c>
      <c r="D49" s="168"/>
      <c r="E49" s="163"/>
      <c r="F49" s="163">
        <v>490</v>
      </c>
      <c r="G49" s="93">
        <f t="shared" si="3"/>
        <v>490</v>
      </c>
      <c r="H49" s="93">
        <f t="shared" si="4"/>
        <v>490</v>
      </c>
      <c r="I49" s="93" t="s">
        <v>203</v>
      </c>
      <c r="J49" s="144" t="e">
        <f t="shared" si="5"/>
        <v>#VALUE!</v>
      </c>
    </row>
    <row r="50" spans="1:10" ht="24.95" customHeight="1" x14ac:dyDescent="0.2">
      <c r="A50" s="33">
        <v>48</v>
      </c>
      <c r="B50" s="143" t="s">
        <v>153</v>
      </c>
      <c r="C50" s="81" t="s">
        <v>2</v>
      </c>
      <c r="D50" s="168">
        <v>283</v>
      </c>
      <c r="E50" s="168">
        <v>294</v>
      </c>
      <c r="F50" s="163">
        <v>310</v>
      </c>
      <c r="G50" s="93">
        <f t="shared" si="3"/>
        <v>295.66666666666669</v>
      </c>
      <c r="H50" s="93">
        <f t="shared" si="4"/>
        <v>295.66666666666669</v>
      </c>
      <c r="I50" s="93">
        <v>310.33333333333331</v>
      </c>
      <c r="J50" s="144">
        <f t="shared" si="5"/>
        <v>95.273899033297539</v>
      </c>
    </row>
    <row r="51" spans="1:10" ht="24.95" customHeight="1" x14ac:dyDescent="0.2">
      <c r="A51" s="33">
        <v>49</v>
      </c>
      <c r="B51" s="143" t="s">
        <v>59</v>
      </c>
      <c r="C51" s="81" t="s">
        <v>2</v>
      </c>
      <c r="D51" s="168"/>
      <c r="E51" s="168">
        <v>2200</v>
      </c>
      <c r="F51" s="163">
        <v>2050</v>
      </c>
      <c r="G51" s="93">
        <f t="shared" si="3"/>
        <v>2125</v>
      </c>
      <c r="H51" s="93">
        <f t="shared" si="4"/>
        <v>2125</v>
      </c>
      <c r="I51" s="93">
        <v>2150</v>
      </c>
      <c r="J51" s="144">
        <f t="shared" si="5"/>
        <v>98.837209302325576</v>
      </c>
    </row>
    <row r="52" spans="1:10" ht="24.95" customHeight="1" x14ac:dyDescent="0.2">
      <c r="A52" s="33">
        <v>50</v>
      </c>
      <c r="B52" s="143" t="s">
        <v>102</v>
      </c>
      <c r="C52" s="81" t="s">
        <v>2</v>
      </c>
      <c r="D52" s="168"/>
      <c r="E52" s="163">
        <v>195</v>
      </c>
      <c r="F52" s="163">
        <v>240</v>
      </c>
      <c r="G52" s="93">
        <f t="shared" si="3"/>
        <v>217.5</v>
      </c>
      <c r="H52" s="93">
        <f t="shared" si="4"/>
        <v>217.5</v>
      </c>
      <c r="I52" s="93">
        <v>182.5</v>
      </c>
      <c r="J52" s="144">
        <f t="shared" si="5"/>
        <v>119.17808219178083</v>
      </c>
    </row>
    <row r="53" spans="1:10" ht="24.95" customHeight="1" x14ac:dyDescent="0.2">
      <c r="A53" s="33">
        <v>51</v>
      </c>
      <c r="B53" s="143" t="s">
        <v>103</v>
      </c>
      <c r="C53" s="81" t="s">
        <v>2</v>
      </c>
      <c r="D53" s="163">
        <v>40</v>
      </c>
      <c r="E53" s="163">
        <v>35</v>
      </c>
      <c r="F53" s="163">
        <v>50</v>
      </c>
      <c r="G53" s="93">
        <f t="shared" si="3"/>
        <v>41.666666666666664</v>
      </c>
      <c r="H53" s="93">
        <f t="shared" si="4"/>
        <v>41.666666666666664</v>
      </c>
      <c r="I53" s="93">
        <v>44.333333333333336</v>
      </c>
      <c r="J53" s="144">
        <f t="shared" si="5"/>
        <v>93.984962406015029</v>
      </c>
    </row>
    <row r="54" spans="1:10" ht="24.95" customHeight="1" x14ac:dyDescent="0.2">
      <c r="A54" s="33">
        <v>52</v>
      </c>
      <c r="B54" s="143" t="s">
        <v>104</v>
      </c>
      <c r="C54" s="81" t="s">
        <v>2</v>
      </c>
      <c r="D54" s="163">
        <v>67</v>
      </c>
      <c r="E54" s="163">
        <v>66.25</v>
      </c>
      <c r="F54" s="168">
        <v>66</v>
      </c>
      <c r="G54" s="93">
        <f t="shared" si="3"/>
        <v>66.416666666666671</v>
      </c>
      <c r="H54" s="93">
        <f t="shared" si="4"/>
        <v>66.416666666666671</v>
      </c>
      <c r="I54" s="93">
        <v>66.5</v>
      </c>
      <c r="J54" s="144">
        <f t="shared" si="5"/>
        <v>99.874686716791985</v>
      </c>
    </row>
    <row r="55" spans="1:10" ht="24.95" customHeight="1" x14ac:dyDescent="0.2">
      <c r="A55" s="33">
        <v>53</v>
      </c>
      <c r="B55" s="143" t="s">
        <v>105</v>
      </c>
      <c r="C55" s="81" t="s">
        <v>2</v>
      </c>
      <c r="D55" s="163"/>
      <c r="E55" s="163">
        <v>275</v>
      </c>
      <c r="F55" s="163"/>
      <c r="G55" s="93">
        <f t="shared" si="3"/>
        <v>275</v>
      </c>
      <c r="H55" s="93">
        <f t="shared" si="4"/>
        <v>275</v>
      </c>
      <c r="I55" s="93">
        <v>252.5</v>
      </c>
      <c r="J55" s="144">
        <f t="shared" si="5"/>
        <v>108.91089108910892</v>
      </c>
    </row>
    <row r="56" spans="1:10" ht="24.95" customHeight="1" x14ac:dyDescent="0.2">
      <c r="A56" s="33">
        <v>54</v>
      </c>
      <c r="B56" s="143" t="s">
        <v>128</v>
      </c>
      <c r="C56" s="81" t="s">
        <v>2</v>
      </c>
      <c r="D56" s="163">
        <v>290</v>
      </c>
      <c r="E56" s="163"/>
      <c r="F56" s="163">
        <v>300</v>
      </c>
      <c r="G56" s="93">
        <f t="shared" si="3"/>
        <v>295</v>
      </c>
      <c r="H56" s="93">
        <f t="shared" si="4"/>
        <v>295</v>
      </c>
      <c r="I56" s="93">
        <v>282.5</v>
      </c>
      <c r="J56" s="144">
        <f t="shared" si="5"/>
        <v>104.42477876106196</v>
      </c>
    </row>
    <row r="57" spans="1:10" ht="24.95" customHeight="1" x14ac:dyDescent="0.2">
      <c r="A57" s="33">
        <v>55</v>
      </c>
      <c r="B57" s="143" t="s">
        <v>15</v>
      </c>
      <c r="C57" s="81" t="s">
        <v>89</v>
      </c>
      <c r="D57" s="163">
        <v>174</v>
      </c>
      <c r="E57" s="163">
        <v>164</v>
      </c>
      <c r="F57" s="163">
        <v>155</v>
      </c>
      <c r="G57" s="93">
        <f t="shared" si="3"/>
        <v>164.33333333333334</v>
      </c>
      <c r="H57" s="93">
        <f t="shared" si="4"/>
        <v>164.33333333333334</v>
      </c>
      <c r="I57" s="93">
        <v>164.66666666666666</v>
      </c>
      <c r="J57" s="144">
        <f t="shared" si="5"/>
        <v>99.797570850202447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163"/>
      <c r="E58" s="163">
        <v>1200</v>
      </c>
      <c r="F58" s="163"/>
      <c r="G58" s="91">
        <f t="shared" si="3"/>
        <v>1200</v>
      </c>
      <c r="H58" s="91">
        <f t="shared" si="4"/>
        <v>1200</v>
      </c>
      <c r="I58" s="91" t="s">
        <v>203</v>
      </c>
      <c r="J58" s="144" t="e">
        <f t="shared" si="5"/>
        <v>#VALUE!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163">
        <v>750</v>
      </c>
      <c r="E59" s="163">
        <v>925</v>
      </c>
      <c r="F59" s="163">
        <v>980</v>
      </c>
      <c r="G59" s="91">
        <f t="shared" si="3"/>
        <v>885</v>
      </c>
      <c r="H59" s="91">
        <f t="shared" si="4"/>
        <v>885</v>
      </c>
      <c r="I59" s="91">
        <v>930</v>
      </c>
      <c r="J59" s="144">
        <f t="shared" si="5"/>
        <v>95.161290322580655</v>
      </c>
    </row>
    <row r="60" spans="1:10" ht="32.25" customHeight="1" x14ac:dyDescent="0.2">
      <c r="A60" s="33">
        <v>58</v>
      </c>
      <c r="B60" s="143" t="s">
        <v>85</v>
      </c>
      <c r="C60" s="81" t="s">
        <v>2</v>
      </c>
      <c r="D60" s="163">
        <v>176</v>
      </c>
      <c r="E60" s="163">
        <v>203</v>
      </c>
      <c r="F60" s="163">
        <v>205</v>
      </c>
      <c r="G60" s="93">
        <f t="shared" ref="G60:G86" si="6">AVERAGEIF(D60:F60,"&gt;0")</f>
        <v>194.66666666666666</v>
      </c>
      <c r="H60" s="93">
        <f t="shared" ref="H60:H86" si="7">IFERROR(G60,"")</f>
        <v>194.66666666666666</v>
      </c>
      <c r="I60" s="93">
        <v>192.66666666666666</v>
      </c>
      <c r="J60" s="144">
        <f t="shared" ref="J60:J86" si="8">H60/I60*100</f>
        <v>101.03806228373702</v>
      </c>
    </row>
    <row r="61" spans="1:10" ht="24.95" customHeight="1" x14ac:dyDescent="0.2">
      <c r="A61" s="33">
        <v>59</v>
      </c>
      <c r="B61" s="143" t="s">
        <v>106</v>
      </c>
      <c r="C61" s="81" t="s">
        <v>89</v>
      </c>
      <c r="D61" s="163"/>
      <c r="E61" s="163"/>
      <c r="F61" s="163">
        <v>93.7</v>
      </c>
      <c r="G61" s="93">
        <f t="shared" si="6"/>
        <v>93.7</v>
      </c>
      <c r="H61" s="93">
        <f t="shared" si="7"/>
        <v>93.7</v>
      </c>
      <c r="I61" s="93">
        <v>89</v>
      </c>
      <c r="J61" s="144">
        <f t="shared" si="8"/>
        <v>105.28089887640451</v>
      </c>
    </row>
    <row r="62" spans="1:10" ht="24.95" customHeight="1" x14ac:dyDescent="0.2">
      <c r="A62" s="33">
        <v>60</v>
      </c>
      <c r="B62" s="143" t="s">
        <v>129</v>
      </c>
      <c r="C62" s="81" t="s">
        <v>2</v>
      </c>
      <c r="D62" s="163"/>
      <c r="E62" s="163">
        <v>305</v>
      </c>
      <c r="F62" s="163"/>
      <c r="G62" s="93">
        <f t="shared" si="6"/>
        <v>305</v>
      </c>
      <c r="H62" s="93">
        <f t="shared" si="7"/>
        <v>305</v>
      </c>
      <c r="I62" s="93">
        <v>300</v>
      </c>
      <c r="J62" s="144">
        <f t="shared" si="8"/>
        <v>101.66666666666666</v>
      </c>
    </row>
    <row r="63" spans="1:10" ht="24.95" customHeight="1" x14ac:dyDescent="0.2">
      <c r="A63" s="33">
        <v>61</v>
      </c>
      <c r="B63" s="143" t="s">
        <v>130</v>
      </c>
      <c r="C63" s="81" t="s">
        <v>2</v>
      </c>
      <c r="D63" s="163"/>
      <c r="E63" s="163">
        <v>303.02999999999997</v>
      </c>
      <c r="F63" s="163">
        <v>306.66000000000003</v>
      </c>
      <c r="G63" s="93">
        <f t="shared" si="6"/>
        <v>304.84500000000003</v>
      </c>
      <c r="H63" s="93">
        <f t="shared" si="7"/>
        <v>304.84500000000003</v>
      </c>
      <c r="I63" s="93">
        <v>331.66</v>
      </c>
      <c r="J63" s="144">
        <f t="shared" si="8"/>
        <v>91.914912862570105</v>
      </c>
    </row>
    <row r="64" spans="1:10" ht="24.95" customHeight="1" x14ac:dyDescent="0.2">
      <c r="A64" s="33">
        <v>62</v>
      </c>
      <c r="B64" s="143" t="s">
        <v>17</v>
      </c>
      <c r="C64" s="81" t="s">
        <v>2</v>
      </c>
      <c r="D64" s="163">
        <v>325</v>
      </c>
      <c r="E64" s="163">
        <v>366.66</v>
      </c>
      <c r="F64" s="163"/>
      <c r="G64" s="93">
        <f t="shared" si="6"/>
        <v>345.83000000000004</v>
      </c>
      <c r="H64" s="93">
        <f t="shared" si="7"/>
        <v>345.83000000000004</v>
      </c>
      <c r="I64" s="93">
        <v>380</v>
      </c>
      <c r="J64" s="144">
        <f t="shared" si="8"/>
        <v>91.007894736842118</v>
      </c>
    </row>
    <row r="65" spans="1:10" ht="24.95" customHeight="1" x14ac:dyDescent="0.2">
      <c r="A65" s="33">
        <v>63</v>
      </c>
      <c r="B65" s="143" t="s">
        <v>107</v>
      </c>
      <c r="C65" s="81" t="s">
        <v>2</v>
      </c>
      <c r="D65" s="163"/>
      <c r="E65" s="163">
        <v>55</v>
      </c>
      <c r="F65" s="163">
        <v>50</v>
      </c>
      <c r="G65" s="93">
        <f t="shared" si="6"/>
        <v>52.5</v>
      </c>
      <c r="H65" s="93">
        <f t="shared" si="7"/>
        <v>52.5</v>
      </c>
      <c r="I65" s="93">
        <v>55</v>
      </c>
      <c r="J65" s="144">
        <f t="shared" si="8"/>
        <v>95.454545454545453</v>
      </c>
    </row>
    <row r="66" spans="1:10" ht="24.95" customHeight="1" x14ac:dyDescent="0.2">
      <c r="A66" s="33">
        <v>64</v>
      </c>
      <c r="B66" s="143" t="s">
        <v>154</v>
      </c>
      <c r="C66" s="81" t="s">
        <v>2</v>
      </c>
      <c r="D66" s="163"/>
      <c r="E66" s="163">
        <v>290</v>
      </c>
      <c r="F66" s="163"/>
      <c r="G66" s="93">
        <f t="shared" si="6"/>
        <v>290</v>
      </c>
      <c r="H66" s="93">
        <f t="shared" si="7"/>
        <v>290</v>
      </c>
      <c r="I66" s="93">
        <v>290</v>
      </c>
      <c r="J66" s="144">
        <f t="shared" si="8"/>
        <v>100</v>
      </c>
    </row>
    <row r="67" spans="1:10" ht="24.95" customHeight="1" x14ac:dyDescent="0.2">
      <c r="A67" s="33">
        <v>65</v>
      </c>
      <c r="B67" s="143" t="s">
        <v>20</v>
      </c>
      <c r="C67" s="81" t="s">
        <v>2</v>
      </c>
      <c r="D67" s="163">
        <v>50</v>
      </c>
      <c r="E67" s="163">
        <v>52</v>
      </c>
      <c r="F67" s="163">
        <v>55</v>
      </c>
      <c r="G67" s="93">
        <f t="shared" si="6"/>
        <v>52.333333333333336</v>
      </c>
      <c r="H67" s="93">
        <f t="shared" si="7"/>
        <v>52.333333333333336</v>
      </c>
      <c r="I67" s="93">
        <v>50.966666666666669</v>
      </c>
      <c r="J67" s="144">
        <f t="shared" si="8"/>
        <v>102.6814911706998</v>
      </c>
    </row>
    <row r="68" spans="1:10" ht="24.95" customHeight="1" x14ac:dyDescent="0.2">
      <c r="A68" s="33">
        <v>66</v>
      </c>
      <c r="B68" s="143" t="s">
        <v>13</v>
      </c>
      <c r="C68" s="81" t="s">
        <v>2</v>
      </c>
      <c r="D68" s="163"/>
      <c r="E68" s="163"/>
      <c r="F68" s="163"/>
      <c r="G68" s="93" t="e">
        <f t="shared" si="6"/>
        <v>#DIV/0!</v>
      </c>
      <c r="H68" s="93" t="str">
        <f t="shared" si="7"/>
        <v/>
      </c>
      <c r="I68" s="93" t="s">
        <v>203</v>
      </c>
      <c r="J68" s="144" t="e">
        <f t="shared" si="8"/>
        <v>#VALUE!</v>
      </c>
    </row>
    <row r="69" spans="1:10" ht="24.95" customHeight="1" x14ac:dyDescent="0.2">
      <c r="A69" s="33">
        <v>67</v>
      </c>
      <c r="B69" s="143" t="s">
        <v>155</v>
      </c>
      <c r="C69" s="81" t="s">
        <v>2</v>
      </c>
      <c r="D69" s="163">
        <v>467</v>
      </c>
      <c r="E69" s="168"/>
      <c r="F69" s="163">
        <v>480</v>
      </c>
      <c r="G69" s="93">
        <f t="shared" si="6"/>
        <v>473.5</v>
      </c>
      <c r="H69" s="93">
        <f t="shared" si="7"/>
        <v>473.5</v>
      </c>
      <c r="I69" s="93">
        <v>475.5</v>
      </c>
      <c r="J69" s="144">
        <f t="shared" si="8"/>
        <v>99.579390115667721</v>
      </c>
    </row>
    <row r="70" spans="1:10" ht="24.95" customHeight="1" x14ac:dyDescent="0.2">
      <c r="A70" s="33">
        <v>68</v>
      </c>
      <c r="B70" s="143" t="s">
        <v>156</v>
      </c>
      <c r="C70" s="81" t="s">
        <v>2</v>
      </c>
      <c r="D70" s="163"/>
      <c r="E70" s="163"/>
      <c r="F70" s="163"/>
      <c r="G70" s="93" t="e">
        <f t="shared" si="6"/>
        <v>#DIV/0!</v>
      </c>
      <c r="H70" s="93" t="str">
        <f t="shared" si="7"/>
        <v/>
      </c>
      <c r="I70" s="93" t="s">
        <v>203</v>
      </c>
      <c r="J70" s="144" t="e">
        <f t="shared" si="8"/>
        <v>#VALUE!</v>
      </c>
    </row>
    <row r="71" spans="1:10" ht="24.95" customHeight="1" x14ac:dyDescent="0.2">
      <c r="A71" s="33">
        <v>69</v>
      </c>
      <c r="B71" s="143" t="s">
        <v>157</v>
      </c>
      <c r="C71" s="81" t="s">
        <v>2</v>
      </c>
      <c r="D71" s="163"/>
      <c r="E71" s="163">
        <v>142.5</v>
      </c>
      <c r="F71" s="163">
        <v>160</v>
      </c>
      <c r="G71" s="93">
        <f t="shared" si="6"/>
        <v>151.25</v>
      </c>
      <c r="H71" s="93">
        <f t="shared" si="7"/>
        <v>151.25</v>
      </c>
      <c r="I71" s="93">
        <v>151.25</v>
      </c>
      <c r="J71" s="144">
        <f t="shared" si="8"/>
        <v>100</v>
      </c>
    </row>
    <row r="72" spans="1:10" ht="24.95" customHeight="1" x14ac:dyDescent="0.2">
      <c r="A72" s="33">
        <v>70</v>
      </c>
      <c r="B72" s="143" t="s">
        <v>139</v>
      </c>
      <c r="C72" s="81" t="s">
        <v>2</v>
      </c>
      <c r="D72" s="163"/>
      <c r="E72" s="163">
        <v>137.5</v>
      </c>
      <c r="F72" s="163">
        <v>150</v>
      </c>
      <c r="G72" s="93">
        <f t="shared" si="6"/>
        <v>143.75</v>
      </c>
      <c r="H72" s="93">
        <f t="shared" si="7"/>
        <v>143.75</v>
      </c>
      <c r="I72" s="93">
        <v>137.5</v>
      </c>
      <c r="J72" s="144">
        <f t="shared" si="8"/>
        <v>104.54545454545455</v>
      </c>
    </row>
    <row r="73" spans="1:10" ht="24.95" customHeight="1" x14ac:dyDescent="0.2">
      <c r="A73" s="33">
        <v>71</v>
      </c>
      <c r="B73" s="143" t="s">
        <v>75</v>
      </c>
      <c r="C73" s="81" t="s">
        <v>2</v>
      </c>
      <c r="D73" s="163"/>
      <c r="E73" s="163"/>
      <c r="F73" s="163"/>
      <c r="G73" s="93" t="e">
        <f t="shared" si="6"/>
        <v>#DIV/0!</v>
      </c>
      <c r="H73" s="93" t="str">
        <f t="shared" si="7"/>
        <v/>
      </c>
      <c r="I73" s="93" t="s">
        <v>203</v>
      </c>
      <c r="J73" s="144" t="e">
        <f t="shared" si="8"/>
        <v>#VALUE!</v>
      </c>
    </row>
    <row r="74" spans="1:10" ht="24.95" customHeight="1" x14ac:dyDescent="0.2">
      <c r="A74" s="33">
        <v>72</v>
      </c>
      <c r="B74" s="143" t="s">
        <v>108</v>
      </c>
      <c r="C74" s="81" t="s">
        <v>2</v>
      </c>
      <c r="D74" s="163"/>
      <c r="E74" s="163">
        <v>210</v>
      </c>
      <c r="F74" s="163">
        <v>365</v>
      </c>
      <c r="G74" s="93">
        <f t="shared" si="6"/>
        <v>287.5</v>
      </c>
      <c r="H74" s="93">
        <f t="shared" si="7"/>
        <v>287.5</v>
      </c>
      <c r="I74" s="93" t="s">
        <v>203</v>
      </c>
      <c r="J74" s="144" t="e">
        <f t="shared" si="8"/>
        <v>#VALUE!</v>
      </c>
    </row>
    <row r="75" spans="1:10" ht="24.95" customHeight="1" x14ac:dyDescent="0.2">
      <c r="A75" s="33">
        <v>73</v>
      </c>
      <c r="B75" s="143" t="s">
        <v>55</v>
      </c>
      <c r="C75" s="81" t="s">
        <v>2</v>
      </c>
      <c r="D75" s="163">
        <v>167</v>
      </c>
      <c r="E75" s="163">
        <v>205</v>
      </c>
      <c r="F75" s="163"/>
      <c r="G75" s="93">
        <f t="shared" si="6"/>
        <v>186</v>
      </c>
      <c r="H75" s="93">
        <f t="shared" si="7"/>
        <v>186</v>
      </c>
      <c r="I75" s="93">
        <v>188.5</v>
      </c>
      <c r="J75" s="144">
        <f t="shared" si="8"/>
        <v>98.673740053050395</v>
      </c>
    </row>
    <row r="76" spans="1:10" ht="24.95" customHeight="1" x14ac:dyDescent="0.2">
      <c r="A76" s="33">
        <v>74</v>
      </c>
      <c r="B76" s="143" t="s">
        <v>52</v>
      </c>
      <c r="C76" s="81" t="s">
        <v>2</v>
      </c>
      <c r="D76" s="163"/>
      <c r="E76" s="163">
        <v>170</v>
      </c>
      <c r="F76" s="163">
        <v>130</v>
      </c>
      <c r="G76" s="93">
        <f t="shared" si="6"/>
        <v>150</v>
      </c>
      <c r="H76" s="93">
        <f t="shared" si="7"/>
        <v>150</v>
      </c>
      <c r="I76" s="93">
        <v>210</v>
      </c>
      <c r="J76" s="144">
        <f t="shared" si="8"/>
        <v>71.428571428571431</v>
      </c>
    </row>
    <row r="77" spans="1:10" ht="24.95" customHeight="1" x14ac:dyDescent="0.2">
      <c r="A77" s="33">
        <v>75</v>
      </c>
      <c r="B77" s="143" t="s">
        <v>109</v>
      </c>
      <c r="C77" s="81" t="s">
        <v>2</v>
      </c>
      <c r="D77" s="163"/>
      <c r="E77" s="163">
        <v>150</v>
      </c>
      <c r="F77" s="163">
        <v>225</v>
      </c>
      <c r="G77" s="93">
        <f t="shared" si="6"/>
        <v>187.5</v>
      </c>
      <c r="H77" s="93">
        <f t="shared" si="7"/>
        <v>187.5</v>
      </c>
      <c r="I77" s="93">
        <v>198.05500000000001</v>
      </c>
      <c r="J77" s="144">
        <f t="shared" si="8"/>
        <v>94.670672288000802</v>
      </c>
    </row>
    <row r="78" spans="1:10" ht="24.95" customHeight="1" x14ac:dyDescent="0.2">
      <c r="A78" s="33">
        <v>76</v>
      </c>
      <c r="B78" s="143" t="s">
        <v>110</v>
      </c>
      <c r="C78" s="81" t="s">
        <v>2</v>
      </c>
      <c r="D78" s="168"/>
      <c r="E78" s="163"/>
      <c r="F78" s="163">
        <v>310</v>
      </c>
      <c r="G78" s="93">
        <f t="shared" si="6"/>
        <v>310</v>
      </c>
      <c r="H78" s="93">
        <f t="shared" si="7"/>
        <v>310</v>
      </c>
      <c r="I78" s="93" t="s">
        <v>203</v>
      </c>
      <c r="J78" s="144" t="e">
        <f t="shared" si="8"/>
        <v>#VALUE!</v>
      </c>
    </row>
    <row r="79" spans="1:10" ht="24.95" customHeight="1" x14ac:dyDescent="0.2">
      <c r="A79" s="33">
        <v>77</v>
      </c>
      <c r="B79" s="143" t="s">
        <v>14</v>
      </c>
      <c r="C79" s="81" t="s">
        <v>2</v>
      </c>
      <c r="D79" s="168">
        <v>345</v>
      </c>
      <c r="E79" s="163"/>
      <c r="F79" s="163"/>
      <c r="G79" s="93">
        <f t="shared" si="6"/>
        <v>345</v>
      </c>
      <c r="H79" s="93">
        <f t="shared" si="7"/>
        <v>345</v>
      </c>
      <c r="I79" s="93">
        <v>328</v>
      </c>
      <c r="J79" s="144">
        <f t="shared" si="8"/>
        <v>105.18292682926828</v>
      </c>
    </row>
    <row r="80" spans="1:10" ht="24.95" customHeight="1" x14ac:dyDescent="0.2">
      <c r="A80" s="33">
        <v>78</v>
      </c>
      <c r="B80" s="143" t="s">
        <v>158</v>
      </c>
      <c r="C80" s="81" t="s">
        <v>2</v>
      </c>
      <c r="D80" s="163"/>
      <c r="E80" s="163">
        <v>266</v>
      </c>
      <c r="F80" s="163">
        <v>275.77</v>
      </c>
      <c r="G80" s="93">
        <f t="shared" si="6"/>
        <v>270.88499999999999</v>
      </c>
      <c r="H80" s="93">
        <f t="shared" si="7"/>
        <v>270.88499999999999</v>
      </c>
      <c r="I80" s="93">
        <v>270.88499999999999</v>
      </c>
      <c r="J80" s="144">
        <f t="shared" si="8"/>
        <v>100</v>
      </c>
    </row>
    <row r="81" spans="1:10" ht="24.95" customHeight="1" x14ac:dyDescent="0.2">
      <c r="A81" s="33">
        <v>79</v>
      </c>
      <c r="B81" s="143" t="s">
        <v>42</v>
      </c>
      <c r="C81" s="81" t="s">
        <v>2</v>
      </c>
      <c r="D81" s="163">
        <v>194</v>
      </c>
      <c r="E81" s="163">
        <v>220</v>
      </c>
      <c r="F81" s="163">
        <v>220</v>
      </c>
      <c r="G81" s="93">
        <f t="shared" si="6"/>
        <v>211.33333333333334</v>
      </c>
      <c r="H81" s="93">
        <f t="shared" si="7"/>
        <v>211.33333333333334</v>
      </c>
      <c r="I81" s="93">
        <v>191</v>
      </c>
      <c r="J81" s="144">
        <f t="shared" si="8"/>
        <v>110.64572425828972</v>
      </c>
    </row>
    <row r="82" spans="1:10" ht="24.95" customHeight="1" x14ac:dyDescent="0.2">
      <c r="A82" s="33">
        <v>80</v>
      </c>
      <c r="B82" s="143" t="s">
        <v>44</v>
      </c>
      <c r="C82" s="81" t="s">
        <v>2</v>
      </c>
      <c r="D82" s="163">
        <v>354.54</v>
      </c>
      <c r="E82" s="163">
        <v>257</v>
      </c>
      <c r="F82" s="163">
        <v>293.33</v>
      </c>
      <c r="G82" s="93">
        <f t="shared" si="6"/>
        <v>301.62333333333328</v>
      </c>
      <c r="H82" s="93">
        <f t="shared" si="7"/>
        <v>301.62333333333328</v>
      </c>
      <c r="I82" s="93">
        <v>261.41500000000002</v>
      </c>
      <c r="J82" s="144">
        <f t="shared" si="8"/>
        <v>115.3810352632149</v>
      </c>
    </row>
    <row r="83" spans="1:10" ht="24.95" customHeight="1" x14ac:dyDescent="0.2">
      <c r="A83" s="33">
        <v>81</v>
      </c>
      <c r="B83" s="143" t="s">
        <v>33</v>
      </c>
      <c r="C83" s="81" t="s">
        <v>2</v>
      </c>
      <c r="D83" s="163">
        <v>192</v>
      </c>
      <c r="E83" s="163">
        <v>232.22</v>
      </c>
      <c r="F83" s="163">
        <v>224.38</v>
      </c>
      <c r="G83" s="93">
        <f t="shared" si="6"/>
        <v>216.20000000000002</v>
      </c>
      <c r="H83" s="93">
        <f t="shared" si="7"/>
        <v>216.20000000000002</v>
      </c>
      <c r="I83" s="93">
        <v>201.66</v>
      </c>
      <c r="J83" s="144">
        <f t="shared" si="8"/>
        <v>107.21015570762671</v>
      </c>
    </row>
    <row r="84" spans="1:10" ht="24.95" customHeight="1" x14ac:dyDescent="0.2">
      <c r="A84" s="33">
        <v>82</v>
      </c>
      <c r="B84" s="143" t="s">
        <v>46</v>
      </c>
      <c r="C84" s="81" t="s">
        <v>2</v>
      </c>
      <c r="D84" s="163">
        <v>228</v>
      </c>
      <c r="E84" s="163">
        <v>245</v>
      </c>
      <c r="F84" s="163">
        <v>230</v>
      </c>
      <c r="G84" s="93">
        <f t="shared" si="6"/>
        <v>234.33333333333334</v>
      </c>
      <c r="H84" s="93">
        <f t="shared" si="7"/>
        <v>234.33333333333334</v>
      </c>
      <c r="I84" s="93">
        <v>216</v>
      </c>
      <c r="J84" s="144">
        <f t="shared" si="8"/>
        <v>108.48765432098766</v>
      </c>
    </row>
    <row r="85" spans="1:10" ht="24.95" customHeight="1" x14ac:dyDescent="0.2">
      <c r="A85" s="33">
        <v>83</v>
      </c>
      <c r="B85" s="143" t="s">
        <v>159</v>
      </c>
      <c r="C85" s="145" t="s">
        <v>2</v>
      </c>
      <c r="D85" s="163"/>
      <c r="E85" s="163">
        <v>1100</v>
      </c>
      <c r="F85" s="163"/>
      <c r="G85" s="93">
        <f t="shared" si="6"/>
        <v>1100</v>
      </c>
      <c r="H85" s="93">
        <f t="shared" si="7"/>
        <v>1100</v>
      </c>
      <c r="I85" s="93" t="s">
        <v>203</v>
      </c>
      <c r="J85" s="144" t="e">
        <f t="shared" si="8"/>
        <v>#VALUE!</v>
      </c>
    </row>
    <row r="86" spans="1:10" ht="24.95" customHeight="1" x14ac:dyDescent="0.2">
      <c r="A86" s="33">
        <v>84</v>
      </c>
      <c r="B86" s="143" t="s">
        <v>160</v>
      </c>
      <c r="C86" s="145" t="s">
        <v>2</v>
      </c>
      <c r="D86" s="163"/>
      <c r="E86" s="163"/>
      <c r="F86" s="163"/>
      <c r="G86" s="93" t="e">
        <f t="shared" si="6"/>
        <v>#DIV/0!</v>
      </c>
      <c r="H86" s="93" t="str">
        <f t="shared" si="7"/>
        <v/>
      </c>
      <c r="I86" s="93" t="s">
        <v>203</v>
      </c>
      <c r="J86" s="144" t="e">
        <f t="shared" si="8"/>
        <v>#VALUE!</v>
      </c>
    </row>
    <row r="87" spans="1:10" ht="24.95" customHeight="1" x14ac:dyDescent="0.2">
      <c r="A87" s="33">
        <v>85</v>
      </c>
      <c r="B87" s="143" t="s">
        <v>161</v>
      </c>
      <c r="C87" s="145" t="s">
        <v>2</v>
      </c>
      <c r="D87" s="163"/>
      <c r="E87" s="163"/>
      <c r="F87" s="163"/>
      <c r="G87" s="93" t="e">
        <f t="shared" ref="G87:G115" si="9">AVERAGEIF(D87:F87,"&gt;0")</f>
        <v>#DIV/0!</v>
      </c>
      <c r="H87" s="93" t="str">
        <f t="shared" ref="H87:H115" si="10">IFERROR(G87,"")</f>
        <v/>
      </c>
      <c r="I87" s="93" t="s">
        <v>203</v>
      </c>
      <c r="J87" s="144" t="e">
        <f t="shared" ref="J87:J115" si="11">H87/I87*100</f>
        <v>#VALUE!</v>
      </c>
    </row>
    <row r="88" spans="1:10" ht="24.95" customHeight="1" x14ac:dyDescent="0.2">
      <c r="A88" s="33">
        <v>86</v>
      </c>
      <c r="B88" s="143" t="s">
        <v>162</v>
      </c>
      <c r="C88" s="145" t="s">
        <v>2</v>
      </c>
      <c r="D88" s="163"/>
      <c r="E88" s="163"/>
      <c r="F88" s="163"/>
      <c r="G88" s="93" t="e">
        <f t="shared" si="9"/>
        <v>#DIV/0!</v>
      </c>
      <c r="H88" s="93" t="str">
        <f t="shared" si="10"/>
        <v/>
      </c>
      <c r="I88" s="93" t="s">
        <v>203</v>
      </c>
      <c r="J88" s="144" t="e">
        <f t="shared" si="11"/>
        <v>#VALUE!</v>
      </c>
    </row>
    <row r="89" spans="1:10" ht="24.95" customHeight="1" x14ac:dyDescent="0.2">
      <c r="A89" s="33">
        <v>87</v>
      </c>
      <c r="B89" s="143" t="s">
        <v>138</v>
      </c>
      <c r="C89" s="81" t="s">
        <v>2</v>
      </c>
      <c r="D89" s="163"/>
      <c r="E89" s="163">
        <v>195</v>
      </c>
      <c r="F89" s="163"/>
      <c r="G89" s="93">
        <f t="shared" si="9"/>
        <v>195</v>
      </c>
      <c r="H89" s="93">
        <f t="shared" si="10"/>
        <v>195</v>
      </c>
      <c r="I89" s="93" t="s">
        <v>203</v>
      </c>
      <c r="J89" s="144" t="e">
        <f t="shared" si="11"/>
        <v>#VALUE!</v>
      </c>
    </row>
    <row r="90" spans="1:10" ht="24.95" customHeight="1" x14ac:dyDescent="0.2">
      <c r="A90" s="33">
        <v>88</v>
      </c>
      <c r="B90" s="143" t="s">
        <v>76</v>
      </c>
      <c r="C90" s="81" t="s">
        <v>2</v>
      </c>
      <c r="D90" s="163"/>
      <c r="E90" s="163">
        <v>460</v>
      </c>
      <c r="F90" s="163">
        <v>400</v>
      </c>
      <c r="G90" s="93">
        <f t="shared" si="9"/>
        <v>430</v>
      </c>
      <c r="H90" s="93">
        <f t="shared" si="10"/>
        <v>430</v>
      </c>
      <c r="I90" s="93">
        <v>440</v>
      </c>
      <c r="J90" s="144">
        <f t="shared" si="11"/>
        <v>97.727272727272734</v>
      </c>
    </row>
    <row r="91" spans="1:10" ht="24.95" customHeight="1" x14ac:dyDescent="0.2">
      <c r="A91" s="33">
        <v>89</v>
      </c>
      <c r="B91" s="143" t="s">
        <v>31</v>
      </c>
      <c r="C91" s="81" t="s">
        <v>2</v>
      </c>
      <c r="D91" s="163"/>
      <c r="E91" s="168">
        <v>110</v>
      </c>
      <c r="F91" s="168">
        <v>105</v>
      </c>
      <c r="G91" s="93">
        <f t="shared" si="9"/>
        <v>107.5</v>
      </c>
      <c r="H91" s="93">
        <f t="shared" si="10"/>
        <v>107.5</v>
      </c>
      <c r="I91" s="93">
        <v>104</v>
      </c>
      <c r="J91" s="144">
        <f t="shared" si="11"/>
        <v>103.36538461538463</v>
      </c>
    </row>
    <row r="92" spans="1:10" ht="24.95" customHeight="1" x14ac:dyDescent="0.2">
      <c r="A92" s="33">
        <v>90</v>
      </c>
      <c r="B92" s="143" t="s">
        <v>111</v>
      </c>
      <c r="C92" s="81" t="s">
        <v>2</v>
      </c>
      <c r="D92" s="163"/>
      <c r="E92" s="163">
        <v>50</v>
      </c>
      <c r="F92" s="163">
        <v>41</v>
      </c>
      <c r="G92" s="93">
        <f t="shared" si="9"/>
        <v>45.5</v>
      </c>
      <c r="H92" s="93">
        <f t="shared" si="10"/>
        <v>45.5</v>
      </c>
      <c r="I92" s="93">
        <v>43</v>
      </c>
      <c r="J92" s="144">
        <f t="shared" si="11"/>
        <v>105.81395348837211</v>
      </c>
    </row>
    <row r="93" spans="1:10" ht="24.95" customHeight="1" x14ac:dyDescent="0.2">
      <c r="A93" s="33">
        <v>91</v>
      </c>
      <c r="B93" s="143" t="s">
        <v>163</v>
      </c>
      <c r="C93" s="81" t="s">
        <v>2</v>
      </c>
      <c r="D93" s="168"/>
      <c r="E93" s="163"/>
      <c r="F93" s="168">
        <v>360</v>
      </c>
      <c r="G93" s="93">
        <f t="shared" si="9"/>
        <v>360</v>
      </c>
      <c r="H93" s="93">
        <f t="shared" si="10"/>
        <v>360</v>
      </c>
      <c r="I93" s="93">
        <v>381</v>
      </c>
      <c r="J93" s="144">
        <f t="shared" si="11"/>
        <v>94.488188976377955</v>
      </c>
    </row>
    <row r="94" spans="1:10" ht="24.95" customHeight="1" x14ac:dyDescent="0.2">
      <c r="A94" s="33">
        <v>92</v>
      </c>
      <c r="B94" s="143" t="s">
        <v>112</v>
      </c>
      <c r="C94" s="81" t="s">
        <v>2</v>
      </c>
      <c r="D94" s="163"/>
      <c r="E94" s="163">
        <v>215</v>
      </c>
      <c r="F94" s="163">
        <v>200</v>
      </c>
      <c r="G94" s="93">
        <f t="shared" si="9"/>
        <v>207.5</v>
      </c>
      <c r="H94" s="93">
        <f t="shared" si="10"/>
        <v>207.5</v>
      </c>
      <c r="I94" s="93" t="s">
        <v>203</v>
      </c>
      <c r="J94" s="144" t="e">
        <f t="shared" si="11"/>
        <v>#VALUE!</v>
      </c>
    </row>
    <row r="95" spans="1:10" ht="24.95" customHeight="1" x14ac:dyDescent="0.2">
      <c r="A95" s="33">
        <v>93</v>
      </c>
      <c r="B95" s="143" t="s">
        <v>18</v>
      </c>
      <c r="C95" s="81" t="s">
        <v>2</v>
      </c>
      <c r="D95" s="163">
        <v>340</v>
      </c>
      <c r="E95" s="163"/>
      <c r="F95" s="163"/>
      <c r="G95" s="93">
        <f t="shared" si="9"/>
        <v>340</v>
      </c>
      <c r="H95" s="93">
        <f t="shared" si="10"/>
        <v>340</v>
      </c>
      <c r="I95" s="93">
        <v>340</v>
      </c>
      <c r="J95" s="144">
        <f t="shared" si="11"/>
        <v>100</v>
      </c>
    </row>
    <row r="96" spans="1:10" ht="24.95" customHeight="1" x14ac:dyDescent="0.2">
      <c r="A96" s="33">
        <v>94</v>
      </c>
      <c r="B96" s="143" t="s">
        <v>113</v>
      </c>
      <c r="C96" s="81" t="s">
        <v>2</v>
      </c>
      <c r="D96" s="163"/>
      <c r="E96" s="163"/>
      <c r="F96" s="163"/>
      <c r="G96" s="93" t="e">
        <f t="shared" si="9"/>
        <v>#DIV/0!</v>
      </c>
      <c r="H96" s="93" t="str">
        <f t="shared" si="10"/>
        <v/>
      </c>
      <c r="I96" s="93" t="s">
        <v>203</v>
      </c>
      <c r="J96" s="144" t="e">
        <f t="shared" si="11"/>
        <v>#VALUE!</v>
      </c>
    </row>
    <row r="97" spans="1:10" ht="21" customHeight="1" x14ac:dyDescent="0.2">
      <c r="A97" s="33">
        <v>95</v>
      </c>
      <c r="B97" s="143" t="s">
        <v>164</v>
      </c>
      <c r="C97" s="81" t="s">
        <v>61</v>
      </c>
      <c r="D97" s="163"/>
      <c r="E97" s="163">
        <v>29</v>
      </c>
      <c r="F97" s="163"/>
      <c r="G97" s="93">
        <f t="shared" si="9"/>
        <v>29</v>
      </c>
      <c r="H97" s="93">
        <f t="shared" si="10"/>
        <v>29</v>
      </c>
      <c r="I97" s="93" t="s">
        <v>203</v>
      </c>
      <c r="J97" s="144" t="e">
        <f t="shared" si="11"/>
        <v>#VALUE!</v>
      </c>
    </row>
    <row r="98" spans="1:10" ht="17.25" customHeight="1" x14ac:dyDescent="0.2">
      <c r="A98" s="33">
        <v>96</v>
      </c>
      <c r="B98" s="143" t="s">
        <v>165</v>
      </c>
      <c r="C98" s="81" t="s">
        <v>61</v>
      </c>
      <c r="D98" s="163"/>
      <c r="E98" s="163">
        <v>110</v>
      </c>
      <c r="F98" s="163"/>
      <c r="G98" s="93">
        <f t="shared" si="9"/>
        <v>110</v>
      </c>
      <c r="H98" s="93">
        <f t="shared" si="10"/>
        <v>110</v>
      </c>
      <c r="I98" s="93">
        <v>110</v>
      </c>
      <c r="J98" s="144">
        <f t="shared" si="11"/>
        <v>100</v>
      </c>
    </row>
    <row r="99" spans="1:10" ht="21" customHeight="1" x14ac:dyDescent="0.2">
      <c r="A99" s="33">
        <v>97</v>
      </c>
      <c r="B99" s="143" t="s">
        <v>36</v>
      </c>
      <c r="C99" s="81" t="s">
        <v>61</v>
      </c>
      <c r="D99" s="163">
        <v>28</v>
      </c>
      <c r="E99" s="163">
        <v>24</v>
      </c>
      <c r="F99" s="163">
        <v>32</v>
      </c>
      <c r="G99" s="93">
        <f t="shared" si="9"/>
        <v>28</v>
      </c>
      <c r="H99" s="93">
        <f t="shared" si="10"/>
        <v>28</v>
      </c>
      <c r="I99" s="93">
        <v>27</v>
      </c>
      <c r="J99" s="144">
        <f t="shared" si="11"/>
        <v>103.7037037037037</v>
      </c>
    </row>
    <row r="100" spans="1:10" ht="21" customHeight="1" x14ac:dyDescent="0.2">
      <c r="A100" s="33">
        <v>98</v>
      </c>
      <c r="B100" s="143" t="s">
        <v>35</v>
      </c>
      <c r="C100" s="81" t="s">
        <v>61</v>
      </c>
      <c r="D100" s="163">
        <v>77</v>
      </c>
      <c r="E100" s="163">
        <v>95.78</v>
      </c>
      <c r="F100" s="163">
        <v>136</v>
      </c>
      <c r="G100" s="93">
        <f t="shared" si="9"/>
        <v>102.92666666666666</v>
      </c>
      <c r="H100" s="93">
        <f t="shared" si="10"/>
        <v>102.92666666666666</v>
      </c>
      <c r="I100" s="93">
        <v>107.33333333333333</v>
      </c>
      <c r="J100" s="144">
        <f t="shared" si="11"/>
        <v>95.894409937888199</v>
      </c>
    </row>
    <row r="101" spans="1:10" ht="21" customHeight="1" x14ac:dyDescent="0.2">
      <c r="A101" s="33">
        <v>99</v>
      </c>
      <c r="B101" s="143" t="s">
        <v>114</v>
      </c>
      <c r="C101" s="81" t="s">
        <v>2</v>
      </c>
      <c r="D101" s="163">
        <v>22</v>
      </c>
      <c r="E101" s="163">
        <v>14</v>
      </c>
      <c r="F101" s="163">
        <v>32</v>
      </c>
      <c r="G101" s="93">
        <f t="shared" si="9"/>
        <v>22.666666666666668</v>
      </c>
      <c r="H101" s="93">
        <f t="shared" si="10"/>
        <v>22.666666666666668</v>
      </c>
      <c r="I101" s="93">
        <v>18</v>
      </c>
      <c r="J101" s="144">
        <f t="shared" si="11"/>
        <v>125.92592592592592</v>
      </c>
    </row>
    <row r="102" spans="1:10" ht="21" customHeight="1" x14ac:dyDescent="0.2">
      <c r="A102" s="33">
        <v>100</v>
      </c>
      <c r="B102" s="143" t="s">
        <v>86</v>
      </c>
      <c r="C102" s="81" t="s">
        <v>2</v>
      </c>
      <c r="D102" s="163">
        <v>265</v>
      </c>
      <c r="E102" s="163">
        <v>235</v>
      </c>
      <c r="F102" s="163"/>
      <c r="G102" s="93">
        <f t="shared" si="9"/>
        <v>250</v>
      </c>
      <c r="H102" s="93">
        <f t="shared" si="10"/>
        <v>250</v>
      </c>
      <c r="I102" s="93">
        <v>240</v>
      </c>
      <c r="J102" s="144">
        <f t="shared" si="11"/>
        <v>104.16666666666667</v>
      </c>
    </row>
    <row r="103" spans="1:10" ht="21" customHeight="1" x14ac:dyDescent="0.2">
      <c r="A103" s="33">
        <v>101</v>
      </c>
      <c r="B103" s="143" t="s">
        <v>40</v>
      </c>
      <c r="C103" s="81" t="s">
        <v>2</v>
      </c>
      <c r="D103" s="163"/>
      <c r="E103" s="163">
        <v>170</v>
      </c>
      <c r="F103" s="163">
        <v>200</v>
      </c>
      <c r="G103" s="93">
        <f t="shared" si="9"/>
        <v>185</v>
      </c>
      <c r="H103" s="93">
        <f t="shared" si="10"/>
        <v>185</v>
      </c>
      <c r="I103" s="93">
        <v>175</v>
      </c>
      <c r="J103" s="144">
        <f t="shared" si="11"/>
        <v>105.71428571428572</v>
      </c>
    </row>
    <row r="104" spans="1:10" ht="25.5" customHeight="1" x14ac:dyDescent="0.2">
      <c r="A104" s="33">
        <v>102</v>
      </c>
      <c r="B104" s="143" t="s">
        <v>115</v>
      </c>
      <c r="C104" s="81" t="s">
        <v>2</v>
      </c>
      <c r="D104" s="163">
        <v>880</v>
      </c>
      <c r="E104" s="163">
        <v>780</v>
      </c>
      <c r="F104" s="163">
        <v>900</v>
      </c>
      <c r="G104" s="93">
        <f t="shared" si="9"/>
        <v>853.33333333333337</v>
      </c>
      <c r="H104" s="93">
        <f t="shared" si="10"/>
        <v>853.33333333333337</v>
      </c>
      <c r="I104" s="93">
        <v>860</v>
      </c>
      <c r="J104" s="144">
        <f t="shared" si="11"/>
        <v>99.224806201550393</v>
      </c>
    </row>
    <row r="105" spans="1:10" ht="21" customHeight="1" x14ac:dyDescent="0.2">
      <c r="A105" s="33">
        <v>103</v>
      </c>
      <c r="B105" s="143" t="s">
        <v>131</v>
      </c>
      <c r="C105" s="81" t="s">
        <v>2</v>
      </c>
      <c r="D105" s="168">
        <v>420</v>
      </c>
      <c r="E105" s="163">
        <v>390</v>
      </c>
      <c r="F105" s="163">
        <v>352</v>
      </c>
      <c r="G105" s="93">
        <f t="shared" si="9"/>
        <v>387.33333333333331</v>
      </c>
      <c r="H105" s="93">
        <f t="shared" si="10"/>
        <v>387.33333333333331</v>
      </c>
      <c r="I105" s="93">
        <v>398.03499999999997</v>
      </c>
      <c r="J105" s="144">
        <f t="shared" si="11"/>
        <v>97.311375465306654</v>
      </c>
    </row>
    <row r="106" spans="1:10" ht="21" customHeight="1" x14ac:dyDescent="0.2">
      <c r="A106" s="33">
        <v>104</v>
      </c>
      <c r="B106" s="143" t="s">
        <v>132</v>
      </c>
      <c r="C106" s="81" t="s">
        <v>2</v>
      </c>
      <c r="D106" s="163"/>
      <c r="E106" s="163">
        <v>396</v>
      </c>
      <c r="F106" s="163">
        <v>372</v>
      </c>
      <c r="G106" s="93">
        <f t="shared" si="9"/>
        <v>384</v>
      </c>
      <c r="H106" s="93">
        <f t="shared" si="10"/>
        <v>384</v>
      </c>
      <c r="I106" s="93">
        <v>391</v>
      </c>
      <c r="J106" s="144">
        <f t="shared" si="11"/>
        <v>98.209718670076725</v>
      </c>
    </row>
    <row r="107" spans="1:10" ht="21" customHeight="1" x14ac:dyDescent="0.2">
      <c r="A107" s="33">
        <v>105</v>
      </c>
      <c r="B107" s="143" t="s">
        <v>87</v>
      </c>
      <c r="C107" s="81" t="s">
        <v>2</v>
      </c>
      <c r="D107" s="163">
        <v>250.94</v>
      </c>
      <c r="E107" s="163">
        <v>319</v>
      </c>
      <c r="F107" s="163">
        <v>300</v>
      </c>
      <c r="G107" s="93">
        <f t="shared" si="9"/>
        <v>289.98</v>
      </c>
      <c r="H107" s="93">
        <f t="shared" si="10"/>
        <v>289.98</v>
      </c>
      <c r="I107" s="93">
        <v>276.47000000000003</v>
      </c>
      <c r="J107" s="144">
        <f t="shared" si="11"/>
        <v>104.88660614171519</v>
      </c>
    </row>
    <row r="108" spans="1:10" ht="21" customHeight="1" x14ac:dyDescent="0.2">
      <c r="A108" s="33">
        <v>106</v>
      </c>
      <c r="B108" s="143" t="s">
        <v>51</v>
      </c>
      <c r="C108" s="81" t="s">
        <v>2</v>
      </c>
      <c r="D108" s="163"/>
      <c r="E108" s="163">
        <v>200</v>
      </c>
      <c r="F108" s="168">
        <v>220</v>
      </c>
      <c r="G108" s="93">
        <f t="shared" si="9"/>
        <v>210</v>
      </c>
      <c r="H108" s="93">
        <f t="shared" si="10"/>
        <v>210</v>
      </c>
      <c r="I108" s="93" t="s">
        <v>203</v>
      </c>
      <c r="J108" s="144" t="e">
        <f t="shared" si="11"/>
        <v>#VALUE!</v>
      </c>
    </row>
    <row r="109" spans="1:10" ht="33" customHeight="1" x14ac:dyDescent="0.2">
      <c r="A109" s="33">
        <v>107</v>
      </c>
      <c r="B109" s="143" t="s">
        <v>116</v>
      </c>
      <c r="C109" s="81" t="s">
        <v>2</v>
      </c>
      <c r="D109" s="163"/>
      <c r="E109" s="163">
        <v>152.77000000000001</v>
      </c>
      <c r="F109" s="163">
        <v>270</v>
      </c>
      <c r="G109" s="93">
        <f t="shared" si="9"/>
        <v>211.38499999999999</v>
      </c>
      <c r="H109" s="93">
        <f t="shared" si="10"/>
        <v>211.38499999999999</v>
      </c>
      <c r="I109" s="93">
        <v>206.93999999999997</v>
      </c>
      <c r="J109" s="144">
        <f t="shared" si="11"/>
        <v>102.14796559389197</v>
      </c>
    </row>
    <row r="110" spans="1:10" ht="21" customHeight="1" x14ac:dyDescent="0.2">
      <c r="A110" s="33">
        <v>108</v>
      </c>
      <c r="B110" s="143" t="s">
        <v>54</v>
      </c>
      <c r="C110" s="81" t="s">
        <v>2</v>
      </c>
      <c r="D110" s="163">
        <v>232.25</v>
      </c>
      <c r="E110" s="163">
        <v>234.61</v>
      </c>
      <c r="F110" s="163">
        <v>209</v>
      </c>
      <c r="G110" s="93">
        <f t="shared" si="9"/>
        <v>225.28666666666666</v>
      </c>
      <c r="H110" s="93">
        <f t="shared" si="10"/>
        <v>225.28666666666666</v>
      </c>
      <c r="I110" s="93">
        <v>200</v>
      </c>
      <c r="J110" s="144">
        <f t="shared" si="11"/>
        <v>112.64333333333335</v>
      </c>
    </row>
    <row r="111" spans="1:10" ht="25.5" customHeight="1" x14ac:dyDescent="0.2">
      <c r="A111" s="33">
        <v>109</v>
      </c>
      <c r="B111" s="143" t="s">
        <v>117</v>
      </c>
      <c r="C111" s="81" t="s">
        <v>2</v>
      </c>
      <c r="D111" s="163"/>
      <c r="E111" s="163">
        <v>389</v>
      </c>
      <c r="F111" s="163">
        <v>230</v>
      </c>
      <c r="G111" s="93">
        <f t="shared" si="9"/>
        <v>309.5</v>
      </c>
      <c r="H111" s="93">
        <f t="shared" si="10"/>
        <v>309.5</v>
      </c>
      <c r="I111" s="93">
        <v>303.38499999999999</v>
      </c>
      <c r="J111" s="144">
        <f t="shared" si="11"/>
        <v>102.01559075102593</v>
      </c>
    </row>
    <row r="112" spans="1:10" ht="21" customHeight="1" x14ac:dyDescent="0.2">
      <c r="A112" s="33">
        <v>110</v>
      </c>
      <c r="B112" s="143" t="s">
        <v>118</v>
      </c>
      <c r="C112" s="81" t="s">
        <v>2</v>
      </c>
      <c r="D112" s="163">
        <v>71.66</v>
      </c>
      <c r="E112" s="163">
        <v>68.33</v>
      </c>
      <c r="F112" s="163">
        <v>71.66</v>
      </c>
      <c r="G112" s="93">
        <f t="shared" si="9"/>
        <v>70.55</v>
      </c>
      <c r="H112" s="93">
        <f t="shared" si="10"/>
        <v>70.55</v>
      </c>
      <c r="I112" s="93">
        <v>71.66</v>
      </c>
      <c r="J112" s="144">
        <f t="shared" si="11"/>
        <v>98.451018699413893</v>
      </c>
    </row>
    <row r="113" spans="1:10" ht="21" customHeight="1" x14ac:dyDescent="0.2">
      <c r="A113" s="33">
        <v>111</v>
      </c>
      <c r="B113" s="143" t="s">
        <v>56</v>
      </c>
      <c r="C113" s="81" t="s">
        <v>2</v>
      </c>
      <c r="D113" s="163"/>
      <c r="E113" s="163"/>
      <c r="F113" s="163"/>
      <c r="G113" s="93" t="e">
        <f t="shared" si="9"/>
        <v>#DIV/0!</v>
      </c>
      <c r="H113" s="93" t="str">
        <f t="shared" si="10"/>
        <v/>
      </c>
      <c r="I113" s="93">
        <v>75</v>
      </c>
      <c r="J113" s="144" t="e">
        <f t="shared" si="11"/>
        <v>#VALUE!</v>
      </c>
    </row>
    <row r="114" spans="1:10" ht="21" customHeight="1" x14ac:dyDescent="0.2">
      <c r="A114" s="33">
        <v>112</v>
      </c>
      <c r="B114" s="146" t="s">
        <v>166</v>
      </c>
      <c r="C114" s="147" t="s">
        <v>61</v>
      </c>
      <c r="D114" s="163">
        <v>2.2000000000000002</v>
      </c>
      <c r="E114" s="163">
        <v>2.1</v>
      </c>
      <c r="F114" s="163">
        <v>2.1</v>
      </c>
      <c r="G114" s="93">
        <f t="shared" si="9"/>
        <v>2.1333333333333333</v>
      </c>
      <c r="H114" s="93">
        <f t="shared" si="10"/>
        <v>2.1333333333333333</v>
      </c>
      <c r="I114" s="93">
        <v>2.0299999999999998</v>
      </c>
      <c r="J114" s="144">
        <f t="shared" si="11"/>
        <v>105.09031198686371</v>
      </c>
    </row>
    <row r="115" spans="1:10" ht="21" customHeight="1" x14ac:dyDescent="0.2">
      <c r="A115" s="33">
        <v>113</v>
      </c>
      <c r="B115" s="143" t="s">
        <v>57</v>
      </c>
      <c r="C115" s="81" t="s">
        <v>2</v>
      </c>
      <c r="D115" s="168">
        <v>920</v>
      </c>
      <c r="E115" s="163">
        <v>1193</v>
      </c>
      <c r="F115" s="163">
        <v>1200</v>
      </c>
      <c r="G115" s="93">
        <f t="shared" si="9"/>
        <v>1104.3333333333333</v>
      </c>
      <c r="H115" s="93">
        <f t="shared" si="10"/>
        <v>1104.3333333333333</v>
      </c>
      <c r="I115" s="93" t="s">
        <v>203</v>
      </c>
      <c r="J115" s="144" t="e">
        <f t="shared" si="11"/>
        <v>#VALUE!</v>
      </c>
    </row>
    <row r="116" spans="1:10" ht="21" customHeight="1" x14ac:dyDescent="0.2">
      <c r="A116" s="33">
        <v>114</v>
      </c>
      <c r="B116" s="143" t="s">
        <v>74</v>
      </c>
      <c r="C116" s="81" t="s">
        <v>2</v>
      </c>
      <c r="D116" s="163"/>
      <c r="E116" s="163">
        <v>420</v>
      </c>
      <c r="F116" s="163"/>
      <c r="G116" s="93">
        <f t="shared" ref="G116:G123" si="12">AVERAGEIF(D116:F116,"&gt;0")</f>
        <v>420</v>
      </c>
      <c r="H116" s="93">
        <f t="shared" ref="H116:H123" si="13">IFERROR(G116,"")</f>
        <v>420</v>
      </c>
      <c r="I116" s="93" t="s">
        <v>203</v>
      </c>
      <c r="J116" s="144" t="e">
        <f t="shared" ref="J116:J123" si="14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3">
        <v>320</v>
      </c>
      <c r="E117" s="163"/>
      <c r="F117" s="163"/>
      <c r="G117" s="93">
        <f t="shared" si="12"/>
        <v>320</v>
      </c>
      <c r="H117" s="93">
        <f t="shared" si="13"/>
        <v>320</v>
      </c>
      <c r="I117" s="93">
        <v>400</v>
      </c>
      <c r="J117" s="144">
        <f t="shared" si="14"/>
        <v>80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3"/>
      <c r="E118" s="163">
        <v>385</v>
      </c>
      <c r="F118" s="163">
        <v>470</v>
      </c>
      <c r="G118" s="93">
        <f t="shared" si="12"/>
        <v>427.5</v>
      </c>
      <c r="H118" s="93">
        <f t="shared" si="13"/>
        <v>427.5</v>
      </c>
      <c r="I118" s="93">
        <v>363</v>
      </c>
      <c r="J118" s="144">
        <f t="shared" si="14"/>
        <v>117.76859504132231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3">
        <v>320</v>
      </c>
      <c r="E119" s="163">
        <v>280</v>
      </c>
      <c r="F119" s="163">
        <v>280</v>
      </c>
      <c r="G119" s="93">
        <f t="shared" si="12"/>
        <v>293.33333333333331</v>
      </c>
      <c r="H119" s="93">
        <f t="shared" si="13"/>
        <v>293.33333333333331</v>
      </c>
      <c r="I119" s="93">
        <v>280</v>
      </c>
      <c r="J119" s="144">
        <f t="shared" si="14"/>
        <v>104.76190476190474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3">
        <v>1000</v>
      </c>
      <c r="E120" s="163">
        <v>1050</v>
      </c>
      <c r="F120" s="163">
        <v>1100</v>
      </c>
      <c r="G120" s="93">
        <f t="shared" si="12"/>
        <v>1050</v>
      </c>
      <c r="H120" s="93">
        <f t="shared" si="13"/>
        <v>1050</v>
      </c>
      <c r="I120" s="93">
        <v>1000</v>
      </c>
      <c r="J120" s="144">
        <f t="shared" si="14"/>
        <v>105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4">
        <v>988.23</v>
      </c>
      <c r="E121" s="164">
        <v>1000</v>
      </c>
      <c r="F121" s="164">
        <v>960</v>
      </c>
      <c r="G121" s="93">
        <f t="shared" si="12"/>
        <v>982.74333333333334</v>
      </c>
      <c r="H121" s="93">
        <f t="shared" si="13"/>
        <v>982.74333333333334</v>
      </c>
      <c r="I121" s="93">
        <v>937.25</v>
      </c>
      <c r="J121" s="144">
        <f t="shared" si="14"/>
        <v>104.85391659998223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64"/>
      <c r="E122" s="164">
        <v>170</v>
      </c>
      <c r="F122" s="164">
        <v>140</v>
      </c>
      <c r="G122" s="93">
        <f t="shared" si="12"/>
        <v>155</v>
      </c>
      <c r="H122" s="93">
        <f t="shared" si="13"/>
        <v>155</v>
      </c>
      <c r="I122" s="93">
        <v>170</v>
      </c>
      <c r="J122" s="144">
        <f t="shared" si="14"/>
        <v>91.17647058823529</v>
      </c>
    </row>
    <row r="123" spans="1:10" ht="21" customHeight="1" x14ac:dyDescent="0.25">
      <c r="A123" s="33">
        <v>121</v>
      </c>
      <c r="B123" s="55" t="s">
        <v>88</v>
      </c>
      <c r="C123" s="54" t="s">
        <v>61</v>
      </c>
      <c r="D123" s="166">
        <v>11.6</v>
      </c>
      <c r="E123" s="166">
        <v>16.100000000000001</v>
      </c>
      <c r="F123" s="166">
        <v>14.5</v>
      </c>
      <c r="G123" s="93">
        <f t="shared" si="12"/>
        <v>14.066666666666668</v>
      </c>
      <c r="H123" s="93">
        <f t="shared" si="13"/>
        <v>14.066666666666668</v>
      </c>
      <c r="I123" s="93">
        <v>14.1</v>
      </c>
      <c r="J123" s="144">
        <f t="shared" si="14"/>
        <v>99.763593380614665</v>
      </c>
    </row>
  </sheetData>
  <sortState ref="A3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1" fitToHeight="0" orientation="portrait" r:id="rId1"/>
  <headerFooter alignWithMargins="0">
    <oddHeader>&amp;L&amp;9&amp;F&amp;C&amp;9&amp;P&amp;R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K123"/>
  <sheetViews>
    <sheetView view="pageBreakPreview" zoomScale="80" zoomScaleNormal="90" zoomScaleSheetLayoutView="80" workbookViewId="0">
      <pane xSplit="2" ySplit="2" topLeftCell="C21" activePane="bottomRight" state="frozen"/>
      <selection activeCell="G18" sqref="G18"/>
      <selection pane="topRight" activeCell="G18" sqref="G18"/>
      <selection pane="bottomLeft" activeCell="G18" sqref="G18"/>
      <selection pane="bottomRight" activeCell="F30" sqref="F30"/>
    </sheetView>
  </sheetViews>
  <sheetFormatPr defaultColWidth="9" defaultRowHeight="21" customHeight="1" x14ac:dyDescent="0.25"/>
  <cols>
    <col min="1" max="1" width="6.75" style="1" customWidth="1"/>
    <col min="2" max="2" width="29.875" style="7" customWidth="1"/>
    <col min="3" max="3" width="10.625" style="7" customWidth="1"/>
    <col min="4" max="6" width="10.625" style="9" customWidth="1"/>
    <col min="7" max="8" width="10.625" style="73" customWidth="1"/>
    <col min="9" max="9" width="9" style="13"/>
    <col min="10" max="10" width="9" style="1"/>
    <col min="11" max="11" width="8.75" customWidth="1"/>
    <col min="12" max="16384" width="9" style="1"/>
  </cols>
  <sheetData>
    <row r="1" spans="1:10" s="2" customFormat="1" ht="85.5" customHeight="1" x14ac:dyDescent="0.2">
      <c r="B1" s="21" t="s">
        <v>66</v>
      </c>
      <c r="C1" s="25"/>
      <c r="D1" s="10"/>
      <c r="F1" s="10"/>
      <c r="G1" s="71"/>
      <c r="H1" s="71"/>
      <c r="I1" s="12"/>
    </row>
    <row r="2" spans="1:10" s="3" customFormat="1" ht="37.5" customHeight="1" x14ac:dyDescent="0.2">
      <c r="A2" s="33" t="s">
        <v>79</v>
      </c>
      <c r="B2" s="23" t="s">
        <v>0</v>
      </c>
      <c r="C2" s="23" t="s">
        <v>1</v>
      </c>
      <c r="D2" s="82" t="s">
        <v>176</v>
      </c>
      <c r="E2" s="82" t="s">
        <v>177</v>
      </c>
      <c r="F2" s="82" t="s">
        <v>178</v>
      </c>
      <c r="H2" s="74" t="s">
        <v>3</v>
      </c>
      <c r="I2" s="118" t="s">
        <v>92</v>
      </c>
      <c r="J2" s="119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54">
        <v>183</v>
      </c>
      <c r="E3" s="154">
        <v>176</v>
      </c>
      <c r="F3" s="154">
        <v>224</v>
      </c>
      <c r="G3" s="93">
        <f t="shared" ref="G3:G29" si="0">AVERAGEIF(D3:F3,"&gt;0")</f>
        <v>194.33333333333334</v>
      </c>
      <c r="H3" s="93">
        <f t="shared" ref="H3:H29" si="1">IFERROR(G3,"")</f>
        <v>194.33333333333334</v>
      </c>
      <c r="I3" s="93" t="s">
        <v>203</v>
      </c>
      <c r="J3" s="148" t="e">
        <f>H3/I3*100</f>
        <v>#VALUE!</v>
      </c>
    </row>
    <row r="4" spans="1:10" ht="24.95" customHeight="1" x14ac:dyDescent="0.25">
      <c r="A4" s="33">
        <v>2</v>
      </c>
      <c r="B4" s="55" t="s">
        <v>34</v>
      </c>
      <c r="C4" s="54" t="s">
        <v>2</v>
      </c>
      <c r="D4" s="154">
        <v>253</v>
      </c>
      <c r="E4" s="169">
        <v>312</v>
      </c>
      <c r="F4" s="154">
        <v>259</v>
      </c>
      <c r="G4" s="93">
        <f t="shared" si="0"/>
        <v>274.66666666666669</v>
      </c>
      <c r="H4" s="93">
        <f>IFERROR(G4,"")</f>
        <v>274.66666666666669</v>
      </c>
      <c r="I4" s="93">
        <v>264</v>
      </c>
      <c r="J4" s="148">
        <f t="shared" ref="J4:J59" si="2">H4/I4*100</f>
        <v>104.04040404040404</v>
      </c>
    </row>
    <row r="5" spans="1:10" ht="24.95" customHeight="1" x14ac:dyDescent="0.25">
      <c r="A5" s="33">
        <v>3</v>
      </c>
      <c r="B5" s="55" t="s">
        <v>97</v>
      </c>
      <c r="C5" s="54" t="s">
        <v>2</v>
      </c>
      <c r="D5" s="154">
        <v>175</v>
      </c>
      <c r="E5" s="154"/>
      <c r="F5" s="154">
        <v>180</v>
      </c>
      <c r="G5" s="93">
        <f t="shared" si="0"/>
        <v>177.5</v>
      </c>
      <c r="H5" s="93">
        <f t="shared" si="1"/>
        <v>177.5</v>
      </c>
      <c r="I5" s="93">
        <v>160</v>
      </c>
      <c r="J5" s="148">
        <f t="shared" si="2"/>
        <v>110.9375</v>
      </c>
    </row>
    <row r="6" spans="1:10" ht="24.95" customHeight="1" x14ac:dyDescent="0.25">
      <c r="A6" s="33">
        <v>4</v>
      </c>
      <c r="B6" s="143" t="s">
        <v>147</v>
      </c>
      <c r="C6" s="145" t="s">
        <v>2</v>
      </c>
      <c r="D6" s="154">
        <v>49</v>
      </c>
      <c r="E6" s="154">
        <v>90</v>
      </c>
      <c r="F6" s="154"/>
      <c r="G6" s="93">
        <f t="shared" si="0"/>
        <v>69.5</v>
      </c>
      <c r="H6" s="93">
        <f t="shared" si="1"/>
        <v>69.5</v>
      </c>
      <c r="I6" s="93" t="s">
        <v>203</v>
      </c>
      <c r="J6" s="148" t="e">
        <f t="shared" si="2"/>
        <v>#VALUE!</v>
      </c>
    </row>
    <row r="7" spans="1:10" s="3" customFormat="1" ht="24.95" customHeight="1" x14ac:dyDescent="0.2">
      <c r="A7" s="33">
        <v>5</v>
      </c>
      <c r="B7" s="143" t="s">
        <v>122</v>
      </c>
      <c r="C7" s="81" t="s">
        <v>2</v>
      </c>
      <c r="D7" s="154">
        <v>214</v>
      </c>
      <c r="E7" s="154"/>
      <c r="F7" s="154">
        <v>224</v>
      </c>
      <c r="G7" s="93">
        <f t="shared" si="0"/>
        <v>219</v>
      </c>
      <c r="H7" s="93">
        <f t="shared" si="1"/>
        <v>219</v>
      </c>
      <c r="I7" s="93">
        <v>209.33333333333334</v>
      </c>
      <c r="J7" s="148">
        <f t="shared" si="2"/>
        <v>104.61783439490446</v>
      </c>
    </row>
    <row r="8" spans="1:10" ht="24.95" customHeight="1" x14ac:dyDescent="0.25">
      <c r="A8" s="33">
        <v>6</v>
      </c>
      <c r="B8" s="68" t="s">
        <v>43</v>
      </c>
      <c r="C8" s="57" t="s">
        <v>2</v>
      </c>
      <c r="D8" s="156">
        <v>384</v>
      </c>
      <c r="E8" s="156">
        <v>249</v>
      </c>
      <c r="F8" s="156">
        <v>296</v>
      </c>
      <c r="G8" s="93">
        <f t="shared" si="0"/>
        <v>309.66666666666669</v>
      </c>
      <c r="H8" s="93">
        <f t="shared" si="1"/>
        <v>309.66666666666669</v>
      </c>
      <c r="I8" s="93">
        <v>297.66666666666669</v>
      </c>
      <c r="J8" s="148">
        <f t="shared" si="2"/>
        <v>104.03135498320269</v>
      </c>
    </row>
    <row r="9" spans="1:10" ht="24.95" customHeight="1" x14ac:dyDescent="0.25">
      <c r="A9" s="33">
        <v>7</v>
      </c>
      <c r="B9" s="68" t="s">
        <v>45</v>
      </c>
      <c r="C9" s="57" t="s">
        <v>2</v>
      </c>
      <c r="D9" s="156">
        <v>323</v>
      </c>
      <c r="E9" s="156"/>
      <c r="F9" s="156"/>
      <c r="G9" s="93">
        <f t="shared" si="0"/>
        <v>323</v>
      </c>
      <c r="H9" s="93">
        <f t="shared" si="1"/>
        <v>323</v>
      </c>
      <c r="I9" s="93" t="s">
        <v>203</v>
      </c>
      <c r="J9" s="148" t="e">
        <f t="shared" si="2"/>
        <v>#VALUE!</v>
      </c>
    </row>
    <row r="10" spans="1:10" ht="24.95" customHeight="1" x14ac:dyDescent="0.25">
      <c r="A10" s="33">
        <v>8</v>
      </c>
      <c r="B10" s="68" t="s">
        <v>123</v>
      </c>
      <c r="C10" s="57" t="s">
        <v>2</v>
      </c>
      <c r="D10" s="156"/>
      <c r="E10" s="156"/>
      <c r="F10" s="155">
        <v>490</v>
      </c>
      <c r="G10" s="93">
        <f t="shared" si="0"/>
        <v>490</v>
      </c>
      <c r="H10" s="93">
        <f t="shared" si="1"/>
        <v>490</v>
      </c>
      <c r="I10" s="93" t="s">
        <v>203</v>
      </c>
      <c r="J10" s="148" t="e">
        <f t="shared" si="2"/>
        <v>#VALUE!</v>
      </c>
    </row>
    <row r="11" spans="1:10" ht="24.95" customHeight="1" x14ac:dyDescent="0.25">
      <c r="A11" s="33">
        <v>9</v>
      </c>
      <c r="B11" s="68" t="s">
        <v>124</v>
      </c>
      <c r="C11" s="57" t="s">
        <v>2</v>
      </c>
      <c r="D11" s="156"/>
      <c r="E11" s="156"/>
      <c r="F11" s="156"/>
      <c r="G11" s="93" t="e">
        <f t="shared" si="0"/>
        <v>#DIV/0!</v>
      </c>
      <c r="H11" s="93" t="str">
        <f t="shared" si="1"/>
        <v/>
      </c>
      <c r="I11" s="93" t="s">
        <v>203</v>
      </c>
      <c r="J11" s="148" t="e">
        <f t="shared" si="2"/>
        <v>#VALUE!</v>
      </c>
    </row>
    <row r="12" spans="1:10" ht="24.95" customHeight="1" x14ac:dyDescent="0.25">
      <c r="A12" s="33">
        <v>10</v>
      </c>
      <c r="B12" s="68" t="s">
        <v>125</v>
      </c>
      <c r="C12" s="57" t="s">
        <v>89</v>
      </c>
      <c r="D12" s="156"/>
      <c r="E12" s="156">
        <v>30</v>
      </c>
      <c r="F12" s="156">
        <v>15</v>
      </c>
      <c r="G12" s="93">
        <f t="shared" si="0"/>
        <v>22.5</v>
      </c>
      <c r="H12" s="93">
        <f t="shared" si="1"/>
        <v>22.5</v>
      </c>
      <c r="I12" s="93">
        <v>20</v>
      </c>
      <c r="J12" s="148">
        <f t="shared" si="2"/>
        <v>112.5</v>
      </c>
    </row>
    <row r="13" spans="1:10" ht="24.95" customHeight="1" x14ac:dyDescent="0.25">
      <c r="A13" s="33">
        <v>11</v>
      </c>
      <c r="B13" s="68" t="s">
        <v>83</v>
      </c>
      <c r="C13" s="57" t="s">
        <v>2</v>
      </c>
      <c r="D13" s="156">
        <v>311</v>
      </c>
      <c r="E13" s="156">
        <v>320</v>
      </c>
      <c r="F13" s="156">
        <v>322</v>
      </c>
      <c r="G13" s="93">
        <f t="shared" si="0"/>
        <v>317.66666666666669</v>
      </c>
      <c r="H13" s="93">
        <f t="shared" si="1"/>
        <v>317.66666666666669</v>
      </c>
      <c r="I13" s="93">
        <v>302.5</v>
      </c>
      <c r="J13" s="148">
        <f t="shared" si="2"/>
        <v>105.01377410468319</v>
      </c>
    </row>
    <row r="14" spans="1:10" ht="36.75" customHeight="1" x14ac:dyDescent="0.25">
      <c r="A14" s="33">
        <v>12</v>
      </c>
      <c r="B14" s="143" t="s">
        <v>98</v>
      </c>
      <c r="C14" s="81" t="s">
        <v>2</v>
      </c>
      <c r="D14" s="156">
        <v>352</v>
      </c>
      <c r="E14" s="156"/>
      <c r="F14" s="156">
        <v>336</v>
      </c>
      <c r="G14" s="93">
        <f t="shared" si="0"/>
        <v>344</v>
      </c>
      <c r="H14" s="93">
        <f t="shared" si="1"/>
        <v>344</v>
      </c>
      <c r="I14" s="93">
        <v>351</v>
      </c>
      <c r="J14" s="148">
        <f t="shared" si="2"/>
        <v>98.005698005698008</v>
      </c>
    </row>
    <row r="15" spans="1:10" ht="34.5" customHeight="1" x14ac:dyDescent="0.25">
      <c r="A15" s="33">
        <v>13</v>
      </c>
      <c r="B15" s="143" t="s">
        <v>32</v>
      </c>
      <c r="C15" s="81" t="s">
        <v>2</v>
      </c>
      <c r="D15" s="156">
        <v>240</v>
      </c>
      <c r="E15" s="156"/>
      <c r="F15" s="156">
        <v>430</v>
      </c>
      <c r="G15" s="93">
        <f t="shared" si="0"/>
        <v>335</v>
      </c>
      <c r="H15" s="93">
        <f t="shared" si="1"/>
        <v>335</v>
      </c>
      <c r="I15" s="93">
        <v>364</v>
      </c>
      <c r="J15" s="148">
        <f t="shared" si="2"/>
        <v>92.032967032967022</v>
      </c>
    </row>
    <row r="16" spans="1:10" ht="24.95" customHeight="1" x14ac:dyDescent="0.25">
      <c r="A16" s="33">
        <v>14</v>
      </c>
      <c r="B16" s="143" t="s">
        <v>84</v>
      </c>
      <c r="C16" s="81" t="s">
        <v>2</v>
      </c>
      <c r="D16" s="156">
        <v>180</v>
      </c>
      <c r="E16" s="169"/>
      <c r="F16" s="169">
        <v>138</v>
      </c>
      <c r="G16" s="93">
        <f t="shared" si="0"/>
        <v>159</v>
      </c>
      <c r="H16" s="93">
        <f t="shared" si="1"/>
        <v>159</v>
      </c>
      <c r="I16" s="93">
        <v>144.33333333333334</v>
      </c>
      <c r="J16" s="148">
        <f t="shared" si="2"/>
        <v>110.16166281755196</v>
      </c>
    </row>
    <row r="17" spans="1:10" ht="39" customHeight="1" x14ac:dyDescent="0.25">
      <c r="A17" s="33">
        <v>15</v>
      </c>
      <c r="B17" s="143" t="s">
        <v>19</v>
      </c>
      <c r="C17" s="81" t="s">
        <v>2</v>
      </c>
      <c r="D17" s="156">
        <v>1900</v>
      </c>
      <c r="E17" s="156">
        <v>1818</v>
      </c>
      <c r="F17" s="156">
        <v>1818</v>
      </c>
      <c r="G17" s="93">
        <f t="shared" si="0"/>
        <v>1845.3333333333333</v>
      </c>
      <c r="H17" s="93">
        <f t="shared" si="1"/>
        <v>1845.3333333333333</v>
      </c>
      <c r="I17" s="93">
        <v>1787.6666666666667</v>
      </c>
      <c r="J17" s="148">
        <f t="shared" si="2"/>
        <v>103.2258064516129</v>
      </c>
    </row>
    <row r="18" spans="1:10" ht="24.95" customHeight="1" x14ac:dyDescent="0.25">
      <c r="A18" s="33">
        <v>16</v>
      </c>
      <c r="B18" s="143" t="s">
        <v>148</v>
      </c>
      <c r="C18" s="145" t="s">
        <v>2</v>
      </c>
      <c r="D18" s="156">
        <v>144</v>
      </c>
      <c r="E18" s="156"/>
      <c r="F18" s="156"/>
      <c r="G18" s="93">
        <f t="shared" si="0"/>
        <v>144</v>
      </c>
      <c r="H18" s="93">
        <f t="shared" si="1"/>
        <v>144</v>
      </c>
      <c r="I18" s="93" t="s">
        <v>203</v>
      </c>
      <c r="J18" s="148" t="e">
        <f t="shared" si="2"/>
        <v>#VALUE!</v>
      </c>
    </row>
    <row r="19" spans="1:10" ht="24.95" customHeight="1" x14ac:dyDescent="0.25">
      <c r="A19" s="33">
        <v>17</v>
      </c>
      <c r="B19" s="143" t="s">
        <v>53</v>
      </c>
      <c r="C19" s="81" t="s">
        <v>2</v>
      </c>
      <c r="D19" s="156">
        <v>295</v>
      </c>
      <c r="E19" s="155"/>
      <c r="F19" s="155">
        <v>140</v>
      </c>
      <c r="G19" s="93">
        <f t="shared" si="0"/>
        <v>217.5</v>
      </c>
      <c r="H19" s="93">
        <f t="shared" si="1"/>
        <v>217.5</v>
      </c>
      <c r="I19" s="93">
        <v>156.66666666666666</v>
      </c>
      <c r="J19" s="148">
        <f t="shared" si="2"/>
        <v>138.82978723404256</v>
      </c>
    </row>
    <row r="20" spans="1:10" ht="24.95" customHeight="1" x14ac:dyDescent="0.25">
      <c r="A20" s="33">
        <v>18</v>
      </c>
      <c r="B20" s="143" t="s">
        <v>60</v>
      </c>
      <c r="C20" s="81" t="s">
        <v>2</v>
      </c>
      <c r="D20" s="156">
        <v>1900</v>
      </c>
      <c r="E20" s="156"/>
      <c r="F20" s="156">
        <v>2100</v>
      </c>
      <c r="G20" s="93">
        <f t="shared" si="0"/>
        <v>2000</v>
      </c>
      <c r="H20" s="93">
        <f t="shared" si="1"/>
        <v>2000</v>
      </c>
      <c r="I20" s="93" t="s">
        <v>203</v>
      </c>
      <c r="J20" s="148" t="e">
        <f t="shared" si="2"/>
        <v>#VALUE!</v>
      </c>
    </row>
    <row r="21" spans="1:10" ht="24.95" customHeight="1" x14ac:dyDescent="0.25">
      <c r="A21" s="33">
        <v>19</v>
      </c>
      <c r="B21" s="143" t="s">
        <v>99</v>
      </c>
      <c r="C21" s="81" t="s">
        <v>2</v>
      </c>
      <c r="D21" s="156">
        <v>370</v>
      </c>
      <c r="E21" s="156"/>
      <c r="F21" s="156"/>
      <c r="G21" s="93">
        <f t="shared" si="0"/>
        <v>370</v>
      </c>
      <c r="H21" s="93">
        <f t="shared" si="1"/>
        <v>370</v>
      </c>
      <c r="I21" s="93">
        <v>349</v>
      </c>
      <c r="J21" s="148">
        <f t="shared" si="2"/>
        <v>106.01719197707737</v>
      </c>
    </row>
    <row r="22" spans="1:10" ht="24.95" customHeight="1" x14ac:dyDescent="0.25">
      <c r="A22" s="33">
        <v>20</v>
      </c>
      <c r="B22" s="143" t="s">
        <v>39</v>
      </c>
      <c r="C22" s="81" t="s">
        <v>2</v>
      </c>
      <c r="D22" s="156">
        <v>286</v>
      </c>
      <c r="E22" s="156"/>
      <c r="F22" s="156">
        <v>350</v>
      </c>
      <c r="G22" s="93">
        <f t="shared" si="0"/>
        <v>318</v>
      </c>
      <c r="H22" s="93">
        <f t="shared" si="1"/>
        <v>318</v>
      </c>
      <c r="I22" s="93">
        <v>310</v>
      </c>
      <c r="J22" s="148">
        <f t="shared" si="2"/>
        <v>102.58064516129033</v>
      </c>
    </row>
    <row r="23" spans="1:10" ht="24.95" customHeight="1" x14ac:dyDescent="0.25">
      <c r="A23" s="33">
        <v>21</v>
      </c>
      <c r="B23" s="143" t="s">
        <v>149</v>
      </c>
      <c r="C23" s="81" t="s">
        <v>2</v>
      </c>
      <c r="D23" s="156"/>
      <c r="E23" s="156">
        <v>175</v>
      </c>
      <c r="F23" s="156">
        <v>200</v>
      </c>
      <c r="G23" s="93">
        <f t="shared" si="0"/>
        <v>187.5</v>
      </c>
      <c r="H23" s="93">
        <f t="shared" si="1"/>
        <v>187.5</v>
      </c>
      <c r="I23" s="93">
        <v>187</v>
      </c>
      <c r="J23" s="148">
        <f t="shared" si="2"/>
        <v>100.26737967914438</v>
      </c>
    </row>
    <row r="24" spans="1:10" ht="24.95" customHeight="1" x14ac:dyDescent="0.25">
      <c r="A24" s="33">
        <v>22</v>
      </c>
      <c r="B24" s="143" t="s">
        <v>150</v>
      </c>
      <c r="C24" s="81" t="s">
        <v>151</v>
      </c>
      <c r="D24" s="156">
        <v>360</v>
      </c>
      <c r="E24" s="156">
        <v>270</v>
      </c>
      <c r="F24" s="156">
        <v>365</v>
      </c>
      <c r="G24" s="93">
        <f t="shared" si="0"/>
        <v>331.66666666666669</v>
      </c>
      <c r="H24" s="93">
        <f t="shared" si="1"/>
        <v>331.66666666666669</v>
      </c>
      <c r="I24" s="93">
        <v>315.83333333333331</v>
      </c>
      <c r="J24" s="148">
        <f t="shared" si="2"/>
        <v>105.01319261213722</v>
      </c>
    </row>
    <row r="25" spans="1:10" ht="24.95" customHeight="1" x14ac:dyDescent="0.25">
      <c r="A25" s="33">
        <v>23</v>
      </c>
      <c r="B25" s="143" t="s">
        <v>16</v>
      </c>
      <c r="C25" s="81" t="s">
        <v>2</v>
      </c>
      <c r="D25" s="156">
        <v>210</v>
      </c>
      <c r="E25" s="156">
        <v>217</v>
      </c>
      <c r="F25" s="156"/>
      <c r="G25" s="93">
        <f t="shared" si="0"/>
        <v>213.5</v>
      </c>
      <c r="H25" s="93">
        <f t="shared" si="1"/>
        <v>213.5</v>
      </c>
      <c r="I25" s="93">
        <v>217.5</v>
      </c>
      <c r="J25" s="148">
        <f t="shared" si="2"/>
        <v>98.160919540229884</v>
      </c>
    </row>
    <row r="26" spans="1:10" s="4" customFormat="1" ht="24.95" customHeight="1" x14ac:dyDescent="0.2">
      <c r="A26" s="33">
        <v>24</v>
      </c>
      <c r="B26" s="143" t="s">
        <v>58</v>
      </c>
      <c r="C26" s="81" t="s">
        <v>2</v>
      </c>
      <c r="D26" s="156">
        <v>380</v>
      </c>
      <c r="E26" s="156"/>
      <c r="F26" s="156"/>
      <c r="G26" s="93">
        <f t="shared" si="0"/>
        <v>380</v>
      </c>
      <c r="H26" s="93">
        <f t="shared" si="1"/>
        <v>380</v>
      </c>
      <c r="I26" s="93">
        <v>410</v>
      </c>
      <c r="J26" s="148">
        <f t="shared" si="2"/>
        <v>92.682926829268297</v>
      </c>
    </row>
    <row r="27" spans="1:10" s="4" customFormat="1" ht="24.95" customHeight="1" x14ac:dyDescent="0.2">
      <c r="A27" s="33">
        <v>25</v>
      </c>
      <c r="B27" s="143" t="s">
        <v>152</v>
      </c>
      <c r="C27" s="81" t="s">
        <v>2</v>
      </c>
      <c r="D27" s="156">
        <v>210</v>
      </c>
      <c r="E27" s="156"/>
      <c r="F27" s="156">
        <v>186</v>
      </c>
      <c r="G27" s="93">
        <f t="shared" si="0"/>
        <v>198</v>
      </c>
      <c r="H27" s="93">
        <f t="shared" si="1"/>
        <v>198</v>
      </c>
      <c r="I27" s="93">
        <v>220</v>
      </c>
      <c r="J27" s="148">
        <f t="shared" si="2"/>
        <v>90</v>
      </c>
    </row>
    <row r="28" spans="1:10" s="4" customFormat="1" ht="24.95" customHeight="1" x14ac:dyDescent="0.2">
      <c r="A28" s="33">
        <v>26</v>
      </c>
      <c r="B28" s="143" t="s">
        <v>50</v>
      </c>
      <c r="C28" s="81" t="s">
        <v>2</v>
      </c>
      <c r="D28" s="156">
        <v>46</v>
      </c>
      <c r="E28" s="156">
        <v>42</v>
      </c>
      <c r="F28" s="156">
        <v>40</v>
      </c>
      <c r="G28" s="93">
        <f t="shared" si="0"/>
        <v>42.666666666666664</v>
      </c>
      <c r="H28" s="93">
        <f t="shared" si="1"/>
        <v>42.666666666666664</v>
      </c>
      <c r="I28" s="93">
        <v>41.666666666666664</v>
      </c>
      <c r="J28" s="148">
        <f t="shared" si="2"/>
        <v>102.4</v>
      </c>
    </row>
    <row r="29" spans="1:10" ht="24.95" customHeight="1" x14ac:dyDescent="0.25">
      <c r="A29" s="33">
        <v>27</v>
      </c>
      <c r="B29" s="143" t="s">
        <v>126</v>
      </c>
      <c r="C29" s="81" t="s">
        <v>2</v>
      </c>
      <c r="D29" s="169">
        <v>30</v>
      </c>
      <c r="E29" s="156"/>
      <c r="F29" s="156">
        <v>39</v>
      </c>
      <c r="G29" s="93">
        <f t="shared" si="0"/>
        <v>34.5</v>
      </c>
      <c r="H29" s="93">
        <f t="shared" si="1"/>
        <v>34.5</v>
      </c>
      <c r="I29" s="93">
        <v>23.5</v>
      </c>
      <c r="J29" s="148">
        <f t="shared" si="2"/>
        <v>146.80851063829786</v>
      </c>
    </row>
    <row r="30" spans="1:10" ht="24.95" customHeight="1" x14ac:dyDescent="0.25">
      <c r="A30" s="33">
        <v>28</v>
      </c>
      <c r="B30" s="143" t="s">
        <v>141</v>
      </c>
      <c r="C30" s="81" t="s">
        <v>89</v>
      </c>
      <c r="D30" s="156">
        <v>102</v>
      </c>
      <c r="E30" s="156">
        <v>95</v>
      </c>
      <c r="F30" s="156">
        <v>103</v>
      </c>
      <c r="G30" s="93">
        <f t="shared" ref="G30:G59" si="3">AVERAGEIF(D30:F30,"&gt;0")</f>
        <v>100</v>
      </c>
      <c r="H30" s="93">
        <f t="shared" ref="H30:H59" si="4">IFERROR(G30,"")</f>
        <v>100</v>
      </c>
      <c r="I30" s="93">
        <v>102.08333333333333</v>
      </c>
      <c r="J30" s="148">
        <f t="shared" si="2"/>
        <v>97.959183673469397</v>
      </c>
    </row>
    <row r="31" spans="1:10" ht="24.95" customHeight="1" x14ac:dyDescent="0.25">
      <c r="A31" s="33">
        <v>29</v>
      </c>
      <c r="B31" s="143" t="s">
        <v>41</v>
      </c>
      <c r="C31" s="81" t="s">
        <v>2</v>
      </c>
      <c r="D31" s="156"/>
      <c r="E31" s="169">
        <v>226</v>
      </c>
      <c r="F31" s="169">
        <v>225</v>
      </c>
      <c r="G31" s="93">
        <f t="shared" si="3"/>
        <v>225.5</v>
      </c>
      <c r="H31" s="93">
        <f t="shared" si="4"/>
        <v>225.5</v>
      </c>
      <c r="I31" s="93">
        <v>220</v>
      </c>
      <c r="J31" s="148">
        <f t="shared" si="2"/>
        <v>102.49999999999999</v>
      </c>
    </row>
    <row r="32" spans="1:10" ht="24.95" customHeight="1" x14ac:dyDescent="0.25">
      <c r="A32" s="33">
        <v>30</v>
      </c>
      <c r="B32" s="143" t="s">
        <v>100</v>
      </c>
      <c r="C32" s="81" t="s">
        <v>2</v>
      </c>
      <c r="D32" s="156"/>
      <c r="E32" s="156"/>
      <c r="F32" s="156"/>
      <c r="G32" s="93" t="e">
        <f t="shared" si="3"/>
        <v>#DIV/0!</v>
      </c>
      <c r="H32" s="93" t="str">
        <f t="shared" si="4"/>
        <v/>
      </c>
      <c r="I32" s="93" t="s">
        <v>203</v>
      </c>
      <c r="J32" s="148" t="e">
        <f t="shared" si="2"/>
        <v>#VALUE!</v>
      </c>
    </row>
    <row r="33" spans="1:10" ht="24.95" customHeight="1" x14ac:dyDescent="0.25">
      <c r="A33" s="33">
        <v>31</v>
      </c>
      <c r="B33" s="143" t="s">
        <v>77</v>
      </c>
      <c r="C33" s="81" t="s">
        <v>2</v>
      </c>
      <c r="D33" s="156">
        <v>650</v>
      </c>
      <c r="E33" s="156">
        <v>400</v>
      </c>
      <c r="F33" s="156">
        <v>632</v>
      </c>
      <c r="G33" s="93">
        <f t="shared" si="3"/>
        <v>560.66666666666663</v>
      </c>
      <c r="H33" s="93">
        <f t="shared" si="4"/>
        <v>560.66666666666663</v>
      </c>
      <c r="I33" s="93">
        <v>598</v>
      </c>
      <c r="J33" s="148">
        <f t="shared" si="2"/>
        <v>93.756967670011136</v>
      </c>
    </row>
    <row r="34" spans="1:10" ht="24.95" customHeight="1" x14ac:dyDescent="0.25">
      <c r="A34" s="33">
        <v>32</v>
      </c>
      <c r="B34" s="143" t="s">
        <v>101</v>
      </c>
      <c r="C34" s="81" t="s">
        <v>2</v>
      </c>
      <c r="D34" s="157">
        <v>457.3</v>
      </c>
      <c r="E34" s="156">
        <v>348</v>
      </c>
      <c r="F34" s="156">
        <v>292</v>
      </c>
      <c r="G34" s="93">
        <f t="shared" si="3"/>
        <v>365.76666666666665</v>
      </c>
      <c r="H34" s="93">
        <f t="shared" si="4"/>
        <v>365.76666666666665</v>
      </c>
      <c r="I34" s="93">
        <v>364.5</v>
      </c>
      <c r="J34" s="148">
        <f t="shared" si="2"/>
        <v>100.34750800182898</v>
      </c>
    </row>
    <row r="35" spans="1:10" ht="24.95" customHeight="1" x14ac:dyDescent="0.25">
      <c r="A35" s="33">
        <v>33</v>
      </c>
      <c r="B35" s="143" t="s">
        <v>49</v>
      </c>
      <c r="C35" s="81" t="s">
        <v>2</v>
      </c>
      <c r="D35" s="156"/>
      <c r="E35" s="156">
        <v>455</v>
      </c>
      <c r="F35" s="156"/>
      <c r="G35" s="93">
        <f t="shared" si="3"/>
        <v>455</v>
      </c>
      <c r="H35" s="93">
        <f t="shared" si="4"/>
        <v>455</v>
      </c>
      <c r="I35" s="93">
        <v>484.66666666666669</v>
      </c>
      <c r="J35" s="148">
        <f t="shared" si="2"/>
        <v>93.878954607977988</v>
      </c>
    </row>
    <row r="36" spans="1:10" ht="24.95" customHeight="1" x14ac:dyDescent="0.25">
      <c r="A36" s="33">
        <v>34</v>
      </c>
      <c r="B36" s="143" t="s">
        <v>30</v>
      </c>
      <c r="C36" s="81" t="s">
        <v>2</v>
      </c>
      <c r="D36" s="156">
        <v>355</v>
      </c>
      <c r="E36" s="156"/>
      <c r="F36" s="156"/>
      <c r="G36" s="93">
        <f t="shared" si="3"/>
        <v>355</v>
      </c>
      <c r="H36" s="93">
        <f t="shared" si="4"/>
        <v>355</v>
      </c>
      <c r="I36" s="93">
        <v>370</v>
      </c>
      <c r="J36" s="148">
        <f t="shared" si="2"/>
        <v>95.945945945945937</v>
      </c>
    </row>
    <row r="37" spans="1:10" ht="24.95" customHeight="1" x14ac:dyDescent="0.25">
      <c r="A37" s="33">
        <v>35</v>
      </c>
      <c r="B37" s="143" t="s">
        <v>127</v>
      </c>
      <c r="C37" s="81" t="s">
        <v>2</v>
      </c>
      <c r="D37" s="156">
        <v>40</v>
      </c>
      <c r="E37" s="156">
        <v>42</v>
      </c>
      <c r="F37" s="156">
        <v>46</v>
      </c>
      <c r="G37" s="93">
        <f t="shared" si="3"/>
        <v>42.666666666666664</v>
      </c>
      <c r="H37" s="93">
        <f t="shared" si="4"/>
        <v>42.666666666666664</v>
      </c>
      <c r="I37" s="93">
        <v>40</v>
      </c>
      <c r="J37" s="148">
        <f t="shared" si="2"/>
        <v>106.66666666666667</v>
      </c>
    </row>
    <row r="38" spans="1:10" ht="24.95" customHeight="1" x14ac:dyDescent="0.25">
      <c r="A38" s="33">
        <v>36</v>
      </c>
      <c r="B38" s="143" t="s">
        <v>28</v>
      </c>
      <c r="C38" s="81" t="s">
        <v>2</v>
      </c>
      <c r="D38" s="156">
        <v>52</v>
      </c>
      <c r="E38" s="156">
        <v>46</v>
      </c>
      <c r="F38" s="156">
        <v>51</v>
      </c>
      <c r="G38" s="93">
        <f t="shared" si="3"/>
        <v>49.666666666666664</v>
      </c>
      <c r="H38" s="93">
        <f t="shared" si="4"/>
        <v>49.666666666666664</v>
      </c>
      <c r="I38" s="93">
        <v>46.5</v>
      </c>
      <c r="J38" s="148">
        <f t="shared" si="2"/>
        <v>106.8100358422939</v>
      </c>
    </row>
    <row r="39" spans="1:10" ht="24.95" customHeight="1" x14ac:dyDescent="0.25">
      <c r="A39" s="33">
        <v>37</v>
      </c>
      <c r="B39" s="143" t="s">
        <v>21</v>
      </c>
      <c r="C39" s="81" t="s">
        <v>2</v>
      </c>
      <c r="D39" s="156">
        <v>70</v>
      </c>
      <c r="E39" s="169">
        <v>86</v>
      </c>
      <c r="F39" s="169">
        <v>75</v>
      </c>
      <c r="G39" s="93">
        <f t="shared" si="3"/>
        <v>77</v>
      </c>
      <c r="H39" s="93">
        <f t="shared" si="4"/>
        <v>77</v>
      </c>
      <c r="I39" s="93">
        <v>77.5</v>
      </c>
      <c r="J39" s="148">
        <f t="shared" si="2"/>
        <v>99.354838709677423</v>
      </c>
    </row>
    <row r="40" spans="1:10" ht="24.95" customHeight="1" x14ac:dyDescent="0.25">
      <c r="A40" s="33">
        <v>38</v>
      </c>
      <c r="B40" s="143" t="s">
        <v>137</v>
      </c>
      <c r="C40" s="81" t="s">
        <v>2</v>
      </c>
      <c r="D40" s="156">
        <v>75</v>
      </c>
      <c r="E40" s="156"/>
      <c r="F40" s="156">
        <v>53</v>
      </c>
      <c r="G40" s="93">
        <f t="shared" si="3"/>
        <v>64</v>
      </c>
      <c r="H40" s="93">
        <f t="shared" si="4"/>
        <v>64</v>
      </c>
      <c r="I40" s="93" t="s">
        <v>203</v>
      </c>
      <c r="J40" s="148" t="e">
        <f t="shared" si="2"/>
        <v>#VALUE!</v>
      </c>
    </row>
    <row r="41" spans="1:10" ht="24.95" customHeight="1" x14ac:dyDescent="0.25">
      <c r="A41" s="33">
        <v>39</v>
      </c>
      <c r="B41" s="143" t="s">
        <v>22</v>
      </c>
      <c r="C41" s="81" t="s">
        <v>2</v>
      </c>
      <c r="D41" s="156">
        <v>52</v>
      </c>
      <c r="E41" s="156"/>
      <c r="F41" s="156">
        <v>63</v>
      </c>
      <c r="G41" s="93">
        <f t="shared" si="3"/>
        <v>57.5</v>
      </c>
      <c r="H41" s="93">
        <f t="shared" si="4"/>
        <v>57.5</v>
      </c>
      <c r="I41" s="93">
        <v>59</v>
      </c>
      <c r="J41" s="148">
        <f t="shared" si="2"/>
        <v>97.457627118644069</v>
      </c>
    </row>
    <row r="42" spans="1:10" ht="24.95" customHeight="1" x14ac:dyDescent="0.25">
      <c r="A42" s="33">
        <v>40</v>
      </c>
      <c r="B42" s="143" t="s">
        <v>23</v>
      </c>
      <c r="C42" s="81" t="s">
        <v>2</v>
      </c>
      <c r="D42" s="169">
        <v>43</v>
      </c>
      <c r="E42" s="156">
        <v>34</v>
      </c>
      <c r="F42" s="156">
        <v>34</v>
      </c>
      <c r="G42" s="93">
        <f t="shared" si="3"/>
        <v>37</v>
      </c>
      <c r="H42" s="93">
        <f t="shared" si="4"/>
        <v>37</v>
      </c>
      <c r="I42" s="93">
        <v>37.5</v>
      </c>
      <c r="J42" s="148">
        <f t="shared" si="2"/>
        <v>98.666666666666671</v>
      </c>
    </row>
    <row r="43" spans="1:10" ht="24.95" customHeight="1" x14ac:dyDescent="0.25">
      <c r="A43" s="33">
        <v>41</v>
      </c>
      <c r="B43" s="143" t="s">
        <v>27</v>
      </c>
      <c r="C43" s="81" t="s">
        <v>2</v>
      </c>
      <c r="D43" s="156">
        <v>36</v>
      </c>
      <c r="E43" s="156">
        <v>42</v>
      </c>
      <c r="F43" s="156">
        <v>37</v>
      </c>
      <c r="G43" s="93">
        <f t="shared" si="3"/>
        <v>38.333333333333336</v>
      </c>
      <c r="H43" s="93">
        <f t="shared" si="4"/>
        <v>38.333333333333336</v>
      </c>
      <c r="I43" s="93">
        <v>36.5</v>
      </c>
      <c r="J43" s="148">
        <f t="shared" si="2"/>
        <v>105.02283105022832</v>
      </c>
    </row>
    <row r="44" spans="1:10" ht="24.95" customHeight="1" x14ac:dyDescent="0.25">
      <c r="A44" s="33">
        <v>42</v>
      </c>
      <c r="B44" s="143" t="s">
        <v>26</v>
      </c>
      <c r="C44" s="81" t="s">
        <v>2</v>
      </c>
      <c r="D44" s="169">
        <v>47</v>
      </c>
      <c r="E44" s="169">
        <v>48</v>
      </c>
      <c r="F44" s="156">
        <v>58</v>
      </c>
      <c r="G44" s="93">
        <f t="shared" si="3"/>
        <v>51</v>
      </c>
      <c r="H44" s="93">
        <f t="shared" si="4"/>
        <v>51</v>
      </c>
      <c r="I44" s="93">
        <v>52</v>
      </c>
      <c r="J44" s="148">
        <f t="shared" si="2"/>
        <v>98.076923076923066</v>
      </c>
    </row>
    <row r="45" spans="1:10" ht="24.95" customHeight="1" x14ac:dyDescent="0.25">
      <c r="A45" s="33">
        <v>43</v>
      </c>
      <c r="B45" s="143" t="s">
        <v>24</v>
      </c>
      <c r="C45" s="81" t="s">
        <v>2</v>
      </c>
      <c r="D45" s="156">
        <v>122</v>
      </c>
      <c r="E45" s="156">
        <v>130</v>
      </c>
      <c r="F45" s="156">
        <v>121</v>
      </c>
      <c r="G45" s="93">
        <f t="shared" si="3"/>
        <v>124.33333333333333</v>
      </c>
      <c r="H45" s="93">
        <f t="shared" si="4"/>
        <v>124.33333333333333</v>
      </c>
      <c r="I45" s="93">
        <v>129</v>
      </c>
      <c r="J45" s="148">
        <f t="shared" si="2"/>
        <v>96.382428940568474</v>
      </c>
    </row>
    <row r="46" spans="1:10" ht="24.95" customHeight="1" x14ac:dyDescent="0.25">
      <c r="A46" s="33">
        <v>44</v>
      </c>
      <c r="B46" s="143" t="s">
        <v>29</v>
      </c>
      <c r="C46" s="81" t="s">
        <v>2</v>
      </c>
      <c r="D46" s="156">
        <v>238</v>
      </c>
      <c r="E46" s="156"/>
      <c r="F46" s="156"/>
      <c r="G46" s="93">
        <f t="shared" si="3"/>
        <v>238</v>
      </c>
      <c r="H46" s="93">
        <f t="shared" si="4"/>
        <v>238</v>
      </c>
      <c r="I46" s="93" t="s">
        <v>203</v>
      </c>
      <c r="J46" s="148" t="e">
        <f t="shared" si="2"/>
        <v>#VALUE!</v>
      </c>
    </row>
    <row r="47" spans="1:10" ht="24.95" customHeight="1" x14ac:dyDescent="0.25">
      <c r="A47" s="33">
        <v>45</v>
      </c>
      <c r="B47" s="143" t="s">
        <v>25</v>
      </c>
      <c r="C47" s="81" t="s">
        <v>2</v>
      </c>
      <c r="D47" s="156">
        <v>33</v>
      </c>
      <c r="E47" s="169">
        <v>31</v>
      </c>
      <c r="F47" s="169">
        <v>34</v>
      </c>
      <c r="G47" s="93">
        <f t="shared" si="3"/>
        <v>32.666666666666664</v>
      </c>
      <c r="H47" s="93">
        <f t="shared" si="4"/>
        <v>32.666666666666664</v>
      </c>
      <c r="I47" s="93">
        <v>33.5</v>
      </c>
      <c r="J47" s="148">
        <f t="shared" si="2"/>
        <v>97.512437810945258</v>
      </c>
    </row>
    <row r="48" spans="1:10" ht="24.95" customHeight="1" x14ac:dyDescent="0.25">
      <c r="A48" s="33">
        <v>46</v>
      </c>
      <c r="B48" s="143" t="s">
        <v>73</v>
      </c>
      <c r="C48" s="81" t="s">
        <v>2</v>
      </c>
      <c r="D48" s="156">
        <v>335</v>
      </c>
      <c r="E48" s="156">
        <v>235</v>
      </c>
      <c r="F48" s="156">
        <v>162.5</v>
      </c>
      <c r="G48" s="93">
        <f t="shared" si="3"/>
        <v>244.16666666666666</v>
      </c>
      <c r="H48" s="93">
        <f t="shared" si="4"/>
        <v>244.16666666666666</v>
      </c>
      <c r="I48" s="93">
        <v>233.75</v>
      </c>
      <c r="J48" s="148">
        <f t="shared" si="2"/>
        <v>104.45632798573973</v>
      </c>
    </row>
    <row r="49" spans="1:10" ht="24.95" customHeight="1" x14ac:dyDescent="0.25">
      <c r="A49" s="33">
        <v>47</v>
      </c>
      <c r="B49" s="143" t="s">
        <v>37</v>
      </c>
      <c r="C49" s="81" t="s">
        <v>2</v>
      </c>
      <c r="D49" s="169">
        <v>408</v>
      </c>
      <c r="E49" s="156"/>
      <c r="F49" s="156">
        <v>430</v>
      </c>
      <c r="G49" s="93">
        <f t="shared" si="3"/>
        <v>419</v>
      </c>
      <c r="H49" s="93">
        <f t="shared" si="4"/>
        <v>419</v>
      </c>
      <c r="I49" s="93" t="s">
        <v>203</v>
      </c>
      <c r="J49" s="148" t="e">
        <f t="shared" si="2"/>
        <v>#VALUE!</v>
      </c>
    </row>
    <row r="50" spans="1:10" ht="24.95" customHeight="1" x14ac:dyDescent="0.25">
      <c r="A50" s="33">
        <v>48</v>
      </c>
      <c r="B50" s="143" t="s">
        <v>153</v>
      </c>
      <c r="C50" s="81" t="s">
        <v>2</v>
      </c>
      <c r="D50" s="169">
        <v>315</v>
      </c>
      <c r="E50" s="156">
        <v>316</v>
      </c>
      <c r="F50" s="156">
        <v>306</v>
      </c>
      <c r="G50" s="93">
        <f t="shared" si="3"/>
        <v>312.33333333333331</v>
      </c>
      <c r="H50" s="93">
        <f t="shared" si="4"/>
        <v>312.33333333333331</v>
      </c>
      <c r="I50" s="93">
        <v>301.33333333333331</v>
      </c>
      <c r="J50" s="148">
        <f t="shared" si="2"/>
        <v>103.65044247787611</v>
      </c>
    </row>
    <row r="51" spans="1:10" ht="24.95" customHeight="1" x14ac:dyDescent="0.25">
      <c r="A51" s="33">
        <v>49</v>
      </c>
      <c r="B51" s="143" t="s">
        <v>59</v>
      </c>
      <c r="C51" s="81" t="s">
        <v>2</v>
      </c>
      <c r="D51" s="156">
        <v>2600</v>
      </c>
      <c r="E51" s="169">
        <v>2300</v>
      </c>
      <c r="F51" s="156">
        <v>1800</v>
      </c>
      <c r="G51" s="93">
        <f t="shared" si="3"/>
        <v>2233.3333333333335</v>
      </c>
      <c r="H51" s="93">
        <f t="shared" si="4"/>
        <v>2233.3333333333335</v>
      </c>
      <c r="I51" s="93">
        <v>2175</v>
      </c>
      <c r="J51" s="148">
        <f t="shared" si="2"/>
        <v>102.68199233716476</v>
      </c>
    </row>
    <row r="52" spans="1:10" ht="24.95" customHeight="1" x14ac:dyDescent="0.25">
      <c r="A52" s="33">
        <v>50</v>
      </c>
      <c r="B52" s="143" t="s">
        <v>102</v>
      </c>
      <c r="C52" s="81" t="s">
        <v>2</v>
      </c>
      <c r="D52" s="156">
        <v>196</v>
      </c>
      <c r="E52" s="156"/>
      <c r="F52" s="156">
        <v>224</v>
      </c>
      <c r="G52" s="93">
        <f t="shared" si="3"/>
        <v>210</v>
      </c>
      <c r="H52" s="93">
        <f t="shared" si="4"/>
        <v>210</v>
      </c>
      <c r="I52" s="93">
        <v>199</v>
      </c>
      <c r="J52" s="148">
        <f t="shared" si="2"/>
        <v>105.52763819095476</v>
      </c>
    </row>
    <row r="53" spans="1:10" ht="24.95" customHeight="1" x14ac:dyDescent="0.25">
      <c r="A53" s="33">
        <v>51</v>
      </c>
      <c r="B53" s="143" t="s">
        <v>103</v>
      </c>
      <c r="C53" s="81" t="s">
        <v>2</v>
      </c>
      <c r="D53" s="156"/>
      <c r="E53" s="156">
        <v>40</v>
      </c>
      <c r="F53" s="156">
        <v>45</v>
      </c>
      <c r="G53" s="93">
        <f t="shared" si="3"/>
        <v>42.5</v>
      </c>
      <c r="H53" s="93">
        <f t="shared" si="4"/>
        <v>42.5</v>
      </c>
      <c r="I53" s="93">
        <v>32</v>
      </c>
      <c r="J53" s="148">
        <f t="shared" si="2"/>
        <v>132.8125</v>
      </c>
    </row>
    <row r="54" spans="1:10" ht="24.95" customHeight="1" x14ac:dyDescent="0.25">
      <c r="A54" s="33">
        <v>52</v>
      </c>
      <c r="B54" s="143" t="s">
        <v>104</v>
      </c>
      <c r="C54" s="81" t="s">
        <v>2</v>
      </c>
      <c r="D54" s="156">
        <v>65</v>
      </c>
      <c r="E54" s="156">
        <v>60</v>
      </c>
      <c r="F54" s="169">
        <v>57</v>
      </c>
      <c r="G54" s="93">
        <f t="shared" si="3"/>
        <v>60.666666666666664</v>
      </c>
      <c r="H54" s="93">
        <f t="shared" si="4"/>
        <v>60.666666666666664</v>
      </c>
      <c r="I54" s="93">
        <v>61.666666666666664</v>
      </c>
      <c r="J54" s="148">
        <f t="shared" si="2"/>
        <v>98.378378378378386</v>
      </c>
    </row>
    <row r="55" spans="1:10" ht="24.95" customHeight="1" x14ac:dyDescent="0.25">
      <c r="A55" s="33">
        <v>53</v>
      </c>
      <c r="B55" s="143" t="s">
        <v>105</v>
      </c>
      <c r="C55" s="81" t="s">
        <v>2</v>
      </c>
      <c r="D55" s="169"/>
      <c r="E55" s="156"/>
      <c r="F55" s="156"/>
      <c r="G55" s="93" t="e">
        <f t="shared" si="3"/>
        <v>#DIV/0!</v>
      </c>
      <c r="H55" s="93" t="str">
        <f t="shared" si="4"/>
        <v/>
      </c>
      <c r="I55" s="93">
        <v>234.66666666666666</v>
      </c>
      <c r="J55" s="148" t="e">
        <f t="shared" si="2"/>
        <v>#VALUE!</v>
      </c>
    </row>
    <row r="56" spans="1:10" ht="24.95" customHeight="1" x14ac:dyDescent="0.25">
      <c r="A56" s="33">
        <v>54</v>
      </c>
      <c r="B56" s="143" t="s">
        <v>128</v>
      </c>
      <c r="C56" s="81" t="s">
        <v>2</v>
      </c>
      <c r="D56" s="156"/>
      <c r="E56" s="156">
        <v>300</v>
      </c>
      <c r="F56" s="156"/>
      <c r="G56" s="93">
        <f t="shared" si="3"/>
        <v>300</v>
      </c>
      <c r="H56" s="93">
        <f t="shared" si="4"/>
        <v>300</v>
      </c>
      <c r="I56" s="93">
        <v>294</v>
      </c>
      <c r="J56" s="148">
        <f t="shared" si="2"/>
        <v>102.04081632653062</v>
      </c>
    </row>
    <row r="57" spans="1:10" ht="24.95" customHeight="1" x14ac:dyDescent="0.25">
      <c r="A57" s="33">
        <v>55</v>
      </c>
      <c r="B57" s="143" t="s">
        <v>15</v>
      </c>
      <c r="C57" s="81" t="s">
        <v>89</v>
      </c>
      <c r="D57" s="169">
        <v>152</v>
      </c>
      <c r="E57" s="156">
        <v>147</v>
      </c>
      <c r="F57" s="169">
        <v>156</v>
      </c>
      <c r="G57" s="93">
        <f t="shared" si="3"/>
        <v>151.66666666666666</v>
      </c>
      <c r="H57" s="93">
        <f t="shared" si="4"/>
        <v>151.66666666666666</v>
      </c>
      <c r="I57" s="93">
        <v>153</v>
      </c>
      <c r="J57" s="148">
        <f t="shared" si="2"/>
        <v>99.128540305010887</v>
      </c>
    </row>
    <row r="58" spans="1:10" ht="29.25" customHeight="1" x14ac:dyDescent="0.25">
      <c r="A58" s="33">
        <v>56</v>
      </c>
      <c r="B58" s="68" t="s">
        <v>199</v>
      </c>
      <c r="C58" s="155" t="s">
        <v>2</v>
      </c>
      <c r="D58" s="156"/>
      <c r="E58" s="156"/>
      <c r="F58" s="156">
        <v>840</v>
      </c>
      <c r="G58" s="91">
        <f t="shared" si="3"/>
        <v>840</v>
      </c>
      <c r="H58" s="91">
        <f t="shared" si="4"/>
        <v>840</v>
      </c>
      <c r="I58" s="91" t="s">
        <v>203</v>
      </c>
      <c r="J58" s="144" t="e">
        <f t="shared" si="2"/>
        <v>#VALUE!</v>
      </c>
    </row>
    <row r="59" spans="1:10" ht="24.95" customHeight="1" x14ac:dyDescent="0.25">
      <c r="A59" s="33">
        <v>57</v>
      </c>
      <c r="B59" s="68" t="s">
        <v>200</v>
      </c>
      <c r="C59" s="155" t="s">
        <v>2</v>
      </c>
      <c r="D59" s="169">
        <v>988</v>
      </c>
      <c r="E59" s="169">
        <v>1278</v>
      </c>
      <c r="F59" s="169">
        <v>860</v>
      </c>
      <c r="G59" s="91">
        <f t="shared" si="3"/>
        <v>1042</v>
      </c>
      <c r="H59" s="91">
        <f t="shared" si="4"/>
        <v>1042</v>
      </c>
      <c r="I59" s="91">
        <v>994</v>
      </c>
      <c r="J59" s="144">
        <f t="shared" si="2"/>
        <v>104.82897384305836</v>
      </c>
    </row>
    <row r="60" spans="1:10" ht="24.95" customHeight="1" x14ac:dyDescent="0.25">
      <c r="A60" s="33">
        <v>58</v>
      </c>
      <c r="B60" s="143" t="s">
        <v>85</v>
      </c>
      <c r="C60" s="81" t="s">
        <v>2</v>
      </c>
      <c r="D60" s="156">
        <v>169</v>
      </c>
      <c r="E60" s="156">
        <v>191</v>
      </c>
      <c r="F60" s="156">
        <v>175</v>
      </c>
      <c r="G60" s="93">
        <f t="shared" ref="G60:G86" si="5">AVERAGEIF(D60:F60,"&gt;0")</f>
        <v>178.33333333333334</v>
      </c>
      <c r="H60" s="93">
        <f t="shared" ref="H60:H86" si="6">IFERROR(G60,"")</f>
        <v>178.33333333333334</v>
      </c>
      <c r="I60" s="93">
        <v>183.66666666666666</v>
      </c>
      <c r="J60" s="148">
        <f t="shared" ref="J60:J116" si="7">H60/I60*100</f>
        <v>97.096188747731404</v>
      </c>
    </row>
    <row r="61" spans="1:10" ht="24.95" customHeight="1" x14ac:dyDescent="0.25">
      <c r="A61" s="33">
        <v>59</v>
      </c>
      <c r="B61" s="143" t="s">
        <v>106</v>
      </c>
      <c r="C61" s="81" t="s">
        <v>89</v>
      </c>
      <c r="D61" s="169">
        <v>94</v>
      </c>
      <c r="E61" s="156">
        <v>92</v>
      </c>
      <c r="F61" s="169"/>
      <c r="G61" s="93">
        <f t="shared" si="5"/>
        <v>93</v>
      </c>
      <c r="H61" s="93">
        <f t="shared" si="6"/>
        <v>93</v>
      </c>
      <c r="I61" s="93">
        <v>102.5</v>
      </c>
      <c r="J61" s="148">
        <f t="shared" si="7"/>
        <v>90.731707317073173</v>
      </c>
    </row>
    <row r="62" spans="1:10" ht="24.95" customHeight="1" x14ac:dyDescent="0.25">
      <c r="A62" s="33">
        <v>60</v>
      </c>
      <c r="B62" s="143" t="s">
        <v>129</v>
      </c>
      <c r="C62" s="81" t="s">
        <v>2</v>
      </c>
      <c r="D62" s="156"/>
      <c r="E62" s="169">
        <v>329</v>
      </c>
      <c r="F62" s="169">
        <v>228</v>
      </c>
      <c r="G62" s="93">
        <f t="shared" si="5"/>
        <v>278.5</v>
      </c>
      <c r="H62" s="93">
        <f t="shared" si="6"/>
        <v>278.5</v>
      </c>
      <c r="I62" s="93">
        <v>282.5</v>
      </c>
      <c r="J62" s="148">
        <f t="shared" si="7"/>
        <v>98.584070796460182</v>
      </c>
    </row>
    <row r="63" spans="1:10" ht="24.95" customHeight="1" x14ac:dyDescent="0.25">
      <c r="A63" s="33">
        <v>61</v>
      </c>
      <c r="B63" s="143" t="s">
        <v>130</v>
      </c>
      <c r="C63" s="81" t="s">
        <v>2</v>
      </c>
      <c r="D63" s="156">
        <v>340</v>
      </c>
      <c r="E63" s="156">
        <v>263</v>
      </c>
      <c r="F63" s="156">
        <v>239</v>
      </c>
      <c r="G63" s="93">
        <f t="shared" si="5"/>
        <v>280.66666666666669</v>
      </c>
      <c r="H63" s="93">
        <f t="shared" si="6"/>
        <v>280.66666666666669</v>
      </c>
      <c r="I63" s="93">
        <v>290.66666666666669</v>
      </c>
      <c r="J63" s="148">
        <f t="shared" si="7"/>
        <v>96.559633027522935</v>
      </c>
    </row>
    <row r="64" spans="1:10" ht="24.95" customHeight="1" x14ac:dyDescent="0.25">
      <c r="A64" s="33">
        <v>62</v>
      </c>
      <c r="B64" s="143" t="s">
        <v>17</v>
      </c>
      <c r="C64" s="81" t="s">
        <v>2</v>
      </c>
      <c r="D64" s="156">
        <v>314</v>
      </c>
      <c r="E64" s="156">
        <v>362</v>
      </c>
      <c r="F64" s="156">
        <v>320</v>
      </c>
      <c r="G64" s="93">
        <f t="shared" si="5"/>
        <v>332</v>
      </c>
      <c r="H64" s="93">
        <f t="shared" si="6"/>
        <v>332</v>
      </c>
      <c r="I64" s="93">
        <v>317</v>
      </c>
      <c r="J64" s="148">
        <f t="shared" si="7"/>
        <v>104.73186119873816</v>
      </c>
    </row>
    <row r="65" spans="1:10" ht="24.95" customHeight="1" x14ac:dyDescent="0.25">
      <c r="A65" s="33">
        <v>63</v>
      </c>
      <c r="B65" s="143" t="s">
        <v>107</v>
      </c>
      <c r="C65" s="81" t="s">
        <v>2</v>
      </c>
      <c r="D65" s="156">
        <v>53</v>
      </c>
      <c r="E65" s="156"/>
      <c r="F65" s="156">
        <v>57</v>
      </c>
      <c r="G65" s="93">
        <f t="shared" si="5"/>
        <v>55</v>
      </c>
      <c r="H65" s="93">
        <f t="shared" si="6"/>
        <v>55</v>
      </c>
      <c r="I65" s="93">
        <v>42</v>
      </c>
      <c r="J65" s="148">
        <f t="shared" si="7"/>
        <v>130.95238095238096</v>
      </c>
    </row>
    <row r="66" spans="1:10" ht="24.95" customHeight="1" x14ac:dyDescent="0.25">
      <c r="A66" s="33">
        <v>64</v>
      </c>
      <c r="B66" s="143" t="s">
        <v>154</v>
      </c>
      <c r="C66" s="81" t="s">
        <v>2</v>
      </c>
      <c r="D66" s="156">
        <v>351</v>
      </c>
      <c r="E66" s="156"/>
      <c r="F66" s="156"/>
      <c r="G66" s="93">
        <f t="shared" si="5"/>
        <v>351</v>
      </c>
      <c r="H66" s="93">
        <f t="shared" si="6"/>
        <v>351</v>
      </c>
      <c r="I66" s="93" t="s">
        <v>203</v>
      </c>
      <c r="J66" s="148" t="e">
        <f t="shared" si="7"/>
        <v>#VALUE!</v>
      </c>
    </row>
    <row r="67" spans="1:10" ht="24.95" customHeight="1" x14ac:dyDescent="0.25">
      <c r="A67" s="33">
        <v>65</v>
      </c>
      <c r="B67" s="143" t="s">
        <v>20</v>
      </c>
      <c r="C67" s="81" t="s">
        <v>2</v>
      </c>
      <c r="D67" s="156">
        <v>47</v>
      </c>
      <c r="E67" s="156">
        <v>58</v>
      </c>
      <c r="F67" s="156"/>
      <c r="G67" s="93">
        <f t="shared" si="5"/>
        <v>52.5</v>
      </c>
      <c r="H67" s="93">
        <f t="shared" si="6"/>
        <v>52.5</v>
      </c>
      <c r="I67" s="93">
        <v>52.4</v>
      </c>
      <c r="J67" s="148">
        <f t="shared" si="7"/>
        <v>100.1908396946565</v>
      </c>
    </row>
    <row r="68" spans="1:10" ht="24.95" customHeight="1" x14ac:dyDescent="0.25">
      <c r="A68" s="33">
        <v>66</v>
      </c>
      <c r="B68" s="143" t="s">
        <v>13</v>
      </c>
      <c r="C68" s="81" t="s">
        <v>2</v>
      </c>
      <c r="D68" s="156"/>
      <c r="E68" s="156"/>
      <c r="F68" s="156"/>
      <c r="G68" s="93" t="e">
        <f t="shared" si="5"/>
        <v>#DIV/0!</v>
      </c>
      <c r="H68" s="93" t="str">
        <f t="shared" si="6"/>
        <v/>
      </c>
      <c r="I68" s="93" t="s">
        <v>203</v>
      </c>
      <c r="J68" s="148" t="e">
        <f t="shared" si="7"/>
        <v>#VALUE!</v>
      </c>
    </row>
    <row r="69" spans="1:10" ht="33" customHeight="1" x14ac:dyDescent="0.25">
      <c r="A69" s="33">
        <v>67</v>
      </c>
      <c r="B69" s="143" t="s">
        <v>155</v>
      </c>
      <c r="C69" s="81" t="s">
        <v>2</v>
      </c>
      <c r="D69" s="156">
        <v>452</v>
      </c>
      <c r="E69" s="156">
        <v>486</v>
      </c>
      <c r="F69" s="156"/>
      <c r="G69" s="93">
        <f t="shared" si="5"/>
        <v>469</v>
      </c>
      <c r="H69" s="93">
        <f t="shared" si="6"/>
        <v>469</v>
      </c>
      <c r="I69" s="93" t="s">
        <v>203</v>
      </c>
      <c r="J69" s="148" t="e">
        <f t="shared" si="7"/>
        <v>#VALUE!</v>
      </c>
    </row>
    <row r="70" spans="1:10" ht="24.95" customHeight="1" x14ac:dyDescent="0.25">
      <c r="A70" s="33">
        <v>68</v>
      </c>
      <c r="B70" s="143" t="s">
        <v>156</v>
      </c>
      <c r="C70" s="81" t="s">
        <v>2</v>
      </c>
      <c r="D70" s="156"/>
      <c r="E70" s="156"/>
      <c r="F70" s="156"/>
      <c r="G70" s="93" t="e">
        <f t="shared" si="5"/>
        <v>#DIV/0!</v>
      </c>
      <c r="H70" s="93" t="str">
        <f t="shared" si="6"/>
        <v/>
      </c>
      <c r="I70" s="93" t="s">
        <v>203</v>
      </c>
      <c r="J70" s="148" t="e">
        <f t="shared" si="7"/>
        <v>#VALUE!</v>
      </c>
    </row>
    <row r="71" spans="1:10" ht="24.95" customHeight="1" x14ac:dyDescent="0.25">
      <c r="A71" s="33">
        <v>69</v>
      </c>
      <c r="B71" s="143" t="s">
        <v>157</v>
      </c>
      <c r="C71" s="81" t="s">
        <v>2</v>
      </c>
      <c r="D71" s="156">
        <v>158</v>
      </c>
      <c r="E71" s="156"/>
      <c r="F71" s="156">
        <v>133</v>
      </c>
      <c r="G71" s="93">
        <f t="shared" si="5"/>
        <v>145.5</v>
      </c>
      <c r="H71" s="93">
        <f t="shared" si="6"/>
        <v>145.5</v>
      </c>
      <c r="I71" s="93">
        <v>144.5</v>
      </c>
      <c r="J71" s="148">
        <f t="shared" si="7"/>
        <v>100.69204152249137</v>
      </c>
    </row>
    <row r="72" spans="1:10" ht="24.95" customHeight="1" x14ac:dyDescent="0.25">
      <c r="A72" s="33">
        <v>70</v>
      </c>
      <c r="B72" s="143" t="s">
        <v>139</v>
      </c>
      <c r="C72" s="81" t="s">
        <v>2</v>
      </c>
      <c r="D72" s="156"/>
      <c r="E72" s="156">
        <v>123</v>
      </c>
      <c r="F72" s="156">
        <v>129</v>
      </c>
      <c r="G72" s="93">
        <f t="shared" si="5"/>
        <v>126</v>
      </c>
      <c r="H72" s="93">
        <f t="shared" si="6"/>
        <v>126</v>
      </c>
      <c r="I72" s="93">
        <v>123</v>
      </c>
      <c r="J72" s="148">
        <f t="shared" si="7"/>
        <v>102.4390243902439</v>
      </c>
    </row>
    <row r="73" spans="1:10" ht="24.95" customHeight="1" x14ac:dyDescent="0.25">
      <c r="A73" s="33">
        <v>71</v>
      </c>
      <c r="B73" s="143" t="s">
        <v>75</v>
      </c>
      <c r="C73" s="81" t="s">
        <v>2</v>
      </c>
      <c r="D73" s="156">
        <v>1600</v>
      </c>
      <c r="E73" s="156"/>
      <c r="F73" s="156">
        <v>580</v>
      </c>
      <c r="G73" s="93">
        <f t="shared" si="5"/>
        <v>1090</v>
      </c>
      <c r="H73" s="93">
        <f t="shared" si="6"/>
        <v>1090</v>
      </c>
      <c r="I73" s="93">
        <v>1080</v>
      </c>
      <c r="J73" s="148">
        <f t="shared" si="7"/>
        <v>100.92592592592592</v>
      </c>
    </row>
    <row r="74" spans="1:10" ht="24.95" customHeight="1" x14ac:dyDescent="0.25">
      <c r="A74" s="33">
        <v>72</v>
      </c>
      <c r="B74" s="143" t="s">
        <v>108</v>
      </c>
      <c r="C74" s="81" t="s">
        <v>2</v>
      </c>
      <c r="D74" s="156">
        <v>209</v>
      </c>
      <c r="E74" s="156"/>
      <c r="F74" s="156">
        <v>210</v>
      </c>
      <c r="G74" s="93">
        <f t="shared" si="5"/>
        <v>209.5</v>
      </c>
      <c r="H74" s="93">
        <f t="shared" si="6"/>
        <v>209.5</v>
      </c>
      <c r="I74" s="93" t="s">
        <v>203</v>
      </c>
      <c r="J74" s="148" t="e">
        <f t="shared" si="7"/>
        <v>#VALUE!</v>
      </c>
    </row>
    <row r="75" spans="1:10" ht="24.95" customHeight="1" x14ac:dyDescent="0.25">
      <c r="A75" s="33">
        <v>73</v>
      </c>
      <c r="B75" s="143" t="s">
        <v>55</v>
      </c>
      <c r="C75" s="81" t="s">
        <v>2</v>
      </c>
      <c r="D75" s="156">
        <v>168</v>
      </c>
      <c r="E75" s="156"/>
      <c r="F75" s="156"/>
      <c r="G75" s="93">
        <f t="shared" si="5"/>
        <v>168</v>
      </c>
      <c r="H75" s="93">
        <f t="shared" si="6"/>
        <v>168</v>
      </c>
      <c r="I75" s="93" t="s">
        <v>203</v>
      </c>
      <c r="J75" s="148" t="e">
        <f t="shared" si="7"/>
        <v>#VALUE!</v>
      </c>
    </row>
    <row r="76" spans="1:10" ht="24.95" customHeight="1" x14ac:dyDescent="0.25">
      <c r="A76" s="33">
        <v>74</v>
      </c>
      <c r="B76" s="143" t="s">
        <v>52</v>
      </c>
      <c r="C76" s="81" t="s">
        <v>2</v>
      </c>
      <c r="D76" s="156">
        <v>157</v>
      </c>
      <c r="E76" s="156">
        <v>162</v>
      </c>
      <c r="F76" s="156">
        <v>154</v>
      </c>
      <c r="G76" s="93">
        <f t="shared" si="5"/>
        <v>157.66666666666666</v>
      </c>
      <c r="H76" s="93">
        <f t="shared" si="6"/>
        <v>157.66666666666666</v>
      </c>
      <c r="I76" s="93">
        <v>272.5</v>
      </c>
      <c r="J76" s="148">
        <f t="shared" si="7"/>
        <v>57.859327217125376</v>
      </c>
    </row>
    <row r="77" spans="1:10" ht="24.95" customHeight="1" x14ac:dyDescent="0.25">
      <c r="A77" s="33">
        <v>75</v>
      </c>
      <c r="B77" s="143" t="s">
        <v>109</v>
      </c>
      <c r="C77" s="81" t="s">
        <v>2</v>
      </c>
      <c r="D77" s="169">
        <v>248</v>
      </c>
      <c r="E77" s="169">
        <v>172</v>
      </c>
      <c r="F77" s="169">
        <v>261</v>
      </c>
      <c r="G77" s="93">
        <f t="shared" si="5"/>
        <v>227</v>
      </c>
      <c r="H77" s="93">
        <f t="shared" si="6"/>
        <v>227</v>
      </c>
      <c r="I77" s="93">
        <v>212</v>
      </c>
      <c r="J77" s="148">
        <f t="shared" si="7"/>
        <v>107.0754716981132</v>
      </c>
    </row>
    <row r="78" spans="1:10" ht="24.95" customHeight="1" x14ac:dyDescent="0.25">
      <c r="A78" s="33">
        <v>76</v>
      </c>
      <c r="B78" s="143" t="s">
        <v>110</v>
      </c>
      <c r="C78" s="81" t="s">
        <v>2</v>
      </c>
      <c r="D78" s="156">
        <v>221</v>
      </c>
      <c r="E78" s="156"/>
      <c r="F78" s="156">
        <v>364</v>
      </c>
      <c r="G78" s="93">
        <f t="shared" si="5"/>
        <v>292.5</v>
      </c>
      <c r="H78" s="93">
        <f t="shared" si="6"/>
        <v>292.5</v>
      </c>
      <c r="I78" s="93">
        <v>538.33333333333337</v>
      </c>
      <c r="J78" s="148">
        <f t="shared" si="7"/>
        <v>54.334365325077393</v>
      </c>
    </row>
    <row r="79" spans="1:10" ht="24.95" customHeight="1" x14ac:dyDescent="0.25">
      <c r="A79" s="33">
        <v>77</v>
      </c>
      <c r="B79" s="143" t="s">
        <v>14</v>
      </c>
      <c r="C79" s="81" t="s">
        <v>2</v>
      </c>
      <c r="D79" s="156">
        <v>325</v>
      </c>
      <c r="E79" s="156"/>
      <c r="F79" s="156"/>
      <c r="G79" s="93">
        <f t="shared" si="5"/>
        <v>325</v>
      </c>
      <c r="H79" s="93">
        <f t="shared" si="6"/>
        <v>325</v>
      </c>
      <c r="I79" s="93" t="s">
        <v>203</v>
      </c>
      <c r="J79" s="148" t="e">
        <f t="shared" si="7"/>
        <v>#VALUE!</v>
      </c>
    </row>
    <row r="80" spans="1:10" ht="24.95" customHeight="1" x14ac:dyDescent="0.25">
      <c r="A80" s="33">
        <v>78</v>
      </c>
      <c r="B80" s="143" t="s">
        <v>158</v>
      </c>
      <c r="C80" s="81" t="s">
        <v>2</v>
      </c>
      <c r="D80" s="169">
        <v>227</v>
      </c>
      <c r="E80" s="156"/>
      <c r="F80" s="156">
        <v>266</v>
      </c>
      <c r="G80" s="93">
        <f t="shared" si="5"/>
        <v>246.5</v>
      </c>
      <c r="H80" s="93">
        <f t="shared" si="6"/>
        <v>246.5</v>
      </c>
      <c r="I80" s="93">
        <v>247.5</v>
      </c>
      <c r="J80" s="148">
        <f t="shared" si="7"/>
        <v>99.595959595959599</v>
      </c>
    </row>
    <row r="81" spans="1:10" ht="24.95" customHeight="1" x14ac:dyDescent="0.25">
      <c r="A81" s="33">
        <v>79</v>
      </c>
      <c r="B81" s="143" t="s">
        <v>42</v>
      </c>
      <c r="C81" s="81" t="s">
        <v>2</v>
      </c>
      <c r="D81" s="156">
        <v>221</v>
      </c>
      <c r="E81" s="156">
        <v>230</v>
      </c>
      <c r="F81" s="156">
        <v>216</v>
      </c>
      <c r="G81" s="93">
        <f t="shared" si="5"/>
        <v>222.33333333333334</v>
      </c>
      <c r="H81" s="93">
        <f t="shared" si="6"/>
        <v>222.33333333333334</v>
      </c>
      <c r="I81" s="93">
        <v>228</v>
      </c>
      <c r="J81" s="148">
        <f t="shared" si="7"/>
        <v>97.514619883040936</v>
      </c>
    </row>
    <row r="82" spans="1:10" ht="24.95" customHeight="1" x14ac:dyDescent="0.25">
      <c r="A82" s="33">
        <v>80</v>
      </c>
      <c r="B82" s="143" t="s">
        <v>44</v>
      </c>
      <c r="C82" s="81" t="s">
        <v>2</v>
      </c>
      <c r="D82" s="156">
        <v>257</v>
      </c>
      <c r="E82" s="156">
        <v>350</v>
      </c>
      <c r="F82" s="156"/>
      <c r="G82" s="93">
        <f t="shared" si="5"/>
        <v>303.5</v>
      </c>
      <c r="H82" s="93">
        <f t="shared" si="6"/>
        <v>303.5</v>
      </c>
      <c r="I82" s="93">
        <v>282</v>
      </c>
      <c r="J82" s="148">
        <f t="shared" si="7"/>
        <v>107.62411347517731</v>
      </c>
    </row>
    <row r="83" spans="1:10" ht="24.95" customHeight="1" x14ac:dyDescent="0.25">
      <c r="A83" s="33">
        <v>81</v>
      </c>
      <c r="B83" s="143" t="s">
        <v>33</v>
      </c>
      <c r="C83" s="81" t="s">
        <v>2</v>
      </c>
      <c r="D83" s="156">
        <v>188</v>
      </c>
      <c r="E83" s="156"/>
      <c r="F83" s="156">
        <v>227</v>
      </c>
      <c r="G83" s="93">
        <f t="shared" si="5"/>
        <v>207.5</v>
      </c>
      <c r="H83" s="93">
        <f t="shared" si="6"/>
        <v>207.5</v>
      </c>
      <c r="I83" s="93" t="s">
        <v>203</v>
      </c>
      <c r="J83" s="148" t="e">
        <f t="shared" si="7"/>
        <v>#VALUE!</v>
      </c>
    </row>
    <row r="84" spans="1:10" ht="24.95" customHeight="1" x14ac:dyDescent="0.25">
      <c r="A84" s="33">
        <v>82</v>
      </c>
      <c r="B84" s="143" t="s">
        <v>46</v>
      </c>
      <c r="C84" s="81" t="s">
        <v>2</v>
      </c>
      <c r="D84" s="156">
        <v>194</v>
      </c>
      <c r="E84" s="156">
        <v>180</v>
      </c>
      <c r="F84" s="156">
        <v>322</v>
      </c>
      <c r="G84" s="93">
        <f t="shared" si="5"/>
        <v>232</v>
      </c>
      <c r="H84" s="93">
        <f t="shared" si="6"/>
        <v>232</v>
      </c>
      <c r="I84" s="93">
        <v>237</v>
      </c>
      <c r="J84" s="148">
        <f t="shared" si="7"/>
        <v>97.890295358649794</v>
      </c>
    </row>
    <row r="85" spans="1:10" ht="24.95" customHeight="1" x14ac:dyDescent="0.25">
      <c r="A85" s="33">
        <v>83</v>
      </c>
      <c r="B85" s="143" t="s">
        <v>159</v>
      </c>
      <c r="C85" s="145" t="s">
        <v>2</v>
      </c>
      <c r="D85" s="156"/>
      <c r="E85" s="156"/>
      <c r="F85" s="156"/>
      <c r="G85" s="93" t="e">
        <f t="shared" si="5"/>
        <v>#DIV/0!</v>
      </c>
      <c r="H85" s="93" t="str">
        <f t="shared" si="6"/>
        <v/>
      </c>
      <c r="I85" s="93" t="s">
        <v>203</v>
      </c>
      <c r="J85" s="148" t="e">
        <f t="shared" si="7"/>
        <v>#VALUE!</v>
      </c>
    </row>
    <row r="86" spans="1:10" ht="24.95" customHeight="1" x14ac:dyDescent="0.25">
      <c r="A86" s="33">
        <v>84</v>
      </c>
      <c r="B86" s="143" t="s">
        <v>160</v>
      </c>
      <c r="C86" s="145" t="s">
        <v>2</v>
      </c>
      <c r="D86" s="156"/>
      <c r="E86" s="156"/>
      <c r="F86" s="156">
        <v>840</v>
      </c>
      <c r="G86" s="93">
        <f t="shared" si="5"/>
        <v>840</v>
      </c>
      <c r="H86" s="93">
        <f t="shared" si="6"/>
        <v>840</v>
      </c>
      <c r="I86" s="93" t="s">
        <v>203</v>
      </c>
      <c r="J86" s="148" t="e">
        <f t="shared" si="7"/>
        <v>#VALUE!</v>
      </c>
    </row>
    <row r="87" spans="1:10" ht="24.95" customHeight="1" x14ac:dyDescent="0.25">
      <c r="A87" s="33">
        <v>85</v>
      </c>
      <c r="B87" s="143" t="s">
        <v>161</v>
      </c>
      <c r="C87" s="145" t="s">
        <v>2</v>
      </c>
      <c r="D87" s="156"/>
      <c r="E87" s="156"/>
      <c r="F87" s="156"/>
      <c r="G87" s="93" t="e">
        <f t="shared" ref="G87:G115" si="8">AVERAGEIF(D87:F87,"&gt;0")</f>
        <v>#DIV/0!</v>
      </c>
      <c r="H87" s="93" t="str">
        <f t="shared" ref="H87:H115" si="9">IFERROR(G87,"")</f>
        <v/>
      </c>
      <c r="I87" s="93" t="s">
        <v>203</v>
      </c>
      <c r="J87" s="148" t="e">
        <f t="shared" si="7"/>
        <v>#VALUE!</v>
      </c>
    </row>
    <row r="88" spans="1:10" ht="24.95" customHeight="1" x14ac:dyDescent="0.25">
      <c r="A88" s="33">
        <v>86</v>
      </c>
      <c r="B88" s="143" t="s">
        <v>162</v>
      </c>
      <c r="C88" s="145" t="s">
        <v>2</v>
      </c>
      <c r="D88" s="156"/>
      <c r="E88" s="156"/>
      <c r="F88" s="156">
        <v>733</v>
      </c>
      <c r="G88" s="93">
        <f t="shared" si="8"/>
        <v>733</v>
      </c>
      <c r="H88" s="93">
        <f t="shared" si="9"/>
        <v>733</v>
      </c>
      <c r="I88" s="93">
        <v>700</v>
      </c>
      <c r="J88" s="148">
        <f t="shared" si="7"/>
        <v>104.71428571428572</v>
      </c>
    </row>
    <row r="89" spans="1:10" ht="24.95" customHeight="1" x14ac:dyDescent="0.25">
      <c r="A89" s="33">
        <v>87</v>
      </c>
      <c r="B89" s="143" t="s">
        <v>138</v>
      </c>
      <c r="C89" s="81" t="s">
        <v>2</v>
      </c>
      <c r="D89" s="156">
        <v>144</v>
      </c>
      <c r="E89" s="156"/>
      <c r="F89" s="156">
        <v>252</v>
      </c>
      <c r="G89" s="93">
        <f t="shared" si="8"/>
        <v>198</v>
      </c>
      <c r="H89" s="93">
        <f t="shared" si="9"/>
        <v>198</v>
      </c>
      <c r="I89" s="93" t="s">
        <v>203</v>
      </c>
      <c r="J89" s="148" t="e">
        <f t="shared" si="7"/>
        <v>#VALUE!</v>
      </c>
    </row>
    <row r="90" spans="1:10" ht="24.95" customHeight="1" x14ac:dyDescent="0.25">
      <c r="A90" s="33">
        <v>88</v>
      </c>
      <c r="B90" s="143" t="s">
        <v>76</v>
      </c>
      <c r="C90" s="81" t="s">
        <v>2</v>
      </c>
      <c r="D90" s="156">
        <v>540</v>
      </c>
      <c r="E90" s="156">
        <v>558</v>
      </c>
      <c r="F90" s="156">
        <v>430</v>
      </c>
      <c r="G90" s="93">
        <f t="shared" si="8"/>
        <v>509.33333333333331</v>
      </c>
      <c r="H90" s="93">
        <f t="shared" si="9"/>
        <v>509.33333333333331</v>
      </c>
      <c r="I90" s="93" t="s">
        <v>203</v>
      </c>
      <c r="J90" s="148" t="e">
        <f t="shared" si="7"/>
        <v>#VALUE!</v>
      </c>
    </row>
    <row r="91" spans="1:10" ht="33" customHeight="1" x14ac:dyDescent="0.25">
      <c r="A91" s="33">
        <v>89</v>
      </c>
      <c r="B91" s="143" t="s">
        <v>31</v>
      </c>
      <c r="C91" s="81" t="s">
        <v>2</v>
      </c>
      <c r="D91" s="156">
        <v>81</v>
      </c>
      <c r="E91" s="156">
        <v>97</v>
      </c>
      <c r="F91" s="156">
        <v>95</v>
      </c>
      <c r="G91" s="93">
        <f t="shared" si="8"/>
        <v>91</v>
      </c>
      <c r="H91" s="93">
        <f t="shared" si="9"/>
        <v>91</v>
      </c>
      <c r="I91" s="93">
        <v>92.5</v>
      </c>
      <c r="J91" s="148">
        <f t="shared" si="7"/>
        <v>98.378378378378386</v>
      </c>
    </row>
    <row r="92" spans="1:10" ht="24.95" customHeight="1" x14ac:dyDescent="0.25">
      <c r="A92" s="33">
        <v>90</v>
      </c>
      <c r="B92" s="143" t="s">
        <v>111</v>
      </c>
      <c r="C92" s="81" t="s">
        <v>2</v>
      </c>
      <c r="D92" s="156">
        <v>45</v>
      </c>
      <c r="E92" s="156"/>
      <c r="F92" s="156">
        <v>50</v>
      </c>
      <c r="G92" s="93">
        <f t="shared" si="8"/>
        <v>47.5</v>
      </c>
      <c r="H92" s="93">
        <f t="shared" si="9"/>
        <v>47.5</v>
      </c>
      <c r="I92" s="93">
        <v>53</v>
      </c>
      <c r="J92" s="148">
        <f t="shared" si="7"/>
        <v>89.622641509433961</v>
      </c>
    </row>
    <row r="93" spans="1:10" ht="24.95" customHeight="1" x14ac:dyDescent="0.25">
      <c r="A93" s="33">
        <v>91</v>
      </c>
      <c r="B93" s="143" t="s">
        <v>163</v>
      </c>
      <c r="C93" s="81" t="s">
        <v>2</v>
      </c>
      <c r="D93" s="156">
        <v>342</v>
      </c>
      <c r="E93" s="156"/>
      <c r="F93" s="156"/>
      <c r="G93" s="93">
        <f t="shared" si="8"/>
        <v>342</v>
      </c>
      <c r="H93" s="93">
        <f t="shared" si="9"/>
        <v>342</v>
      </c>
      <c r="I93" s="93">
        <v>364</v>
      </c>
      <c r="J93" s="148">
        <f t="shared" si="7"/>
        <v>93.956043956043956</v>
      </c>
    </row>
    <row r="94" spans="1:10" ht="24.95" customHeight="1" x14ac:dyDescent="0.25">
      <c r="A94" s="33">
        <v>92</v>
      </c>
      <c r="B94" s="143" t="s">
        <v>112</v>
      </c>
      <c r="C94" s="81" t="s">
        <v>2</v>
      </c>
      <c r="D94" s="156">
        <v>196</v>
      </c>
      <c r="E94" s="156"/>
      <c r="F94" s="156">
        <v>210</v>
      </c>
      <c r="G94" s="93">
        <f t="shared" si="8"/>
        <v>203</v>
      </c>
      <c r="H94" s="93">
        <f t="shared" si="9"/>
        <v>203</v>
      </c>
      <c r="I94" s="93" t="s">
        <v>203</v>
      </c>
      <c r="J94" s="148" t="e">
        <f t="shared" si="7"/>
        <v>#VALUE!</v>
      </c>
    </row>
    <row r="95" spans="1:10" ht="24.95" customHeight="1" x14ac:dyDescent="0.25">
      <c r="A95" s="33">
        <v>93</v>
      </c>
      <c r="B95" s="143" t="s">
        <v>18</v>
      </c>
      <c r="C95" s="81" t="s">
        <v>2</v>
      </c>
      <c r="D95" s="169">
        <v>366</v>
      </c>
      <c r="E95" s="169">
        <v>273</v>
      </c>
      <c r="F95" s="169"/>
      <c r="G95" s="93">
        <f t="shared" si="8"/>
        <v>319.5</v>
      </c>
      <c r="H95" s="93">
        <f t="shared" si="9"/>
        <v>319.5</v>
      </c>
      <c r="I95" s="93">
        <v>328</v>
      </c>
      <c r="J95" s="148">
        <f t="shared" si="7"/>
        <v>97.408536585365852</v>
      </c>
    </row>
    <row r="96" spans="1:10" ht="24.95" customHeight="1" x14ac:dyDescent="0.25">
      <c r="A96" s="33">
        <v>94</v>
      </c>
      <c r="B96" s="143" t="s">
        <v>113</v>
      </c>
      <c r="C96" s="81" t="s">
        <v>2</v>
      </c>
      <c r="D96" s="156"/>
      <c r="E96" s="156"/>
      <c r="F96" s="156"/>
      <c r="G96" s="93" t="e">
        <f t="shared" si="8"/>
        <v>#DIV/0!</v>
      </c>
      <c r="H96" s="93" t="str">
        <f t="shared" si="9"/>
        <v/>
      </c>
      <c r="I96" s="93" t="s">
        <v>203</v>
      </c>
      <c r="J96" s="148" t="e">
        <f t="shared" si="7"/>
        <v>#VALUE!</v>
      </c>
    </row>
    <row r="97" spans="1:11" ht="21" customHeight="1" x14ac:dyDescent="0.25">
      <c r="A97" s="33">
        <v>95</v>
      </c>
      <c r="B97" s="143" t="s">
        <v>164</v>
      </c>
      <c r="C97" s="81" t="s">
        <v>61</v>
      </c>
      <c r="D97" s="156"/>
      <c r="E97" s="156"/>
      <c r="F97" s="156"/>
      <c r="G97" s="93" t="e">
        <f t="shared" si="8"/>
        <v>#DIV/0!</v>
      </c>
      <c r="H97" s="93" t="str">
        <f t="shared" si="9"/>
        <v/>
      </c>
      <c r="I97" s="93" t="s">
        <v>203</v>
      </c>
      <c r="J97" s="148" t="e">
        <f t="shared" si="7"/>
        <v>#VALUE!</v>
      </c>
    </row>
    <row r="98" spans="1:11" ht="21" customHeight="1" x14ac:dyDescent="0.25">
      <c r="A98" s="33">
        <v>96</v>
      </c>
      <c r="B98" s="143" t="s">
        <v>165</v>
      </c>
      <c r="C98" s="81" t="s">
        <v>61</v>
      </c>
      <c r="D98" s="156">
        <v>97</v>
      </c>
      <c r="E98" s="156"/>
      <c r="F98" s="156"/>
      <c r="G98" s="93">
        <f t="shared" si="8"/>
        <v>97</v>
      </c>
      <c r="H98" s="93">
        <f t="shared" si="9"/>
        <v>97</v>
      </c>
      <c r="I98" s="93">
        <v>93</v>
      </c>
      <c r="J98" s="148">
        <f t="shared" si="7"/>
        <v>104.3010752688172</v>
      </c>
    </row>
    <row r="99" spans="1:11" ht="21" customHeight="1" x14ac:dyDescent="0.25">
      <c r="A99" s="33">
        <v>97</v>
      </c>
      <c r="B99" s="143" t="s">
        <v>36</v>
      </c>
      <c r="C99" s="81" t="s">
        <v>61</v>
      </c>
      <c r="D99" s="156"/>
      <c r="E99" s="156">
        <v>27</v>
      </c>
      <c r="F99" s="156">
        <v>26</v>
      </c>
      <c r="G99" s="93">
        <f t="shared" si="8"/>
        <v>26.5</v>
      </c>
      <c r="H99" s="93">
        <f t="shared" si="9"/>
        <v>26.5</v>
      </c>
      <c r="I99" s="93">
        <v>25</v>
      </c>
      <c r="J99" s="148">
        <f t="shared" si="7"/>
        <v>106</v>
      </c>
    </row>
    <row r="100" spans="1:11" ht="21" customHeight="1" x14ac:dyDescent="0.25">
      <c r="A100" s="33">
        <v>98</v>
      </c>
      <c r="B100" s="143" t="s">
        <v>35</v>
      </c>
      <c r="C100" s="81" t="s">
        <v>61</v>
      </c>
      <c r="D100" s="156">
        <v>118</v>
      </c>
      <c r="E100" s="156">
        <v>105</v>
      </c>
      <c r="F100" s="156">
        <v>90</v>
      </c>
      <c r="G100" s="93">
        <f t="shared" si="8"/>
        <v>104.33333333333333</v>
      </c>
      <c r="H100" s="93">
        <f t="shared" si="9"/>
        <v>104.33333333333333</v>
      </c>
      <c r="I100" s="93">
        <v>85</v>
      </c>
      <c r="J100" s="148">
        <f t="shared" si="7"/>
        <v>122.74509803921568</v>
      </c>
    </row>
    <row r="101" spans="1:11" ht="21" customHeight="1" x14ac:dyDescent="0.25">
      <c r="A101" s="33">
        <v>99</v>
      </c>
      <c r="B101" s="143" t="s">
        <v>114</v>
      </c>
      <c r="C101" s="81" t="s">
        <v>2</v>
      </c>
      <c r="D101" s="156">
        <v>18</v>
      </c>
      <c r="E101" s="156">
        <v>20</v>
      </c>
      <c r="F101" s="156">
        <v>28</v>
      </c>
      <c r="G101" s="93">
        <f t="shared" si="8"/>
        <v>22</v>
      </c>
      <c r="H101" s="93">
        <f t="shared" si="9"/>
        <v>22</v>
      </c>
      <c r="I101" s="93">
        <v>18.333333333333332</v>
      </c>
      <c r="J101" s="148">
        <f t="shared" si="7"/>
        <v>120.00000000000001</v>
      </c>
      <c r="K101" s="31"/>
    </row>
    <row r="102" spans="1:11" ht="21" customHeight="1" x14ac:dyDescent="0.25">
      <c r="A102" s="33">
        <v>100</v>
      </c>
      <c r="B102" s="143" t="s">
        <v>86</v>
      </c>
      <c r="C102" s="81" t="s">
        <v>2</v>
      </c>
      <c r="D102" s="156">
        <v>247</v>
      </c>
      <c r="E102" s="156">
        <v>150</v>
      </c>
      <c r="F102" s="156">
        <v>150</v>
      </c>
      <c r="G102" s="93">
        <f t="shared" si="8"/>
        <v>182.33333333333334</v>
      </c>
      <c r="H102" s="93">
        <f t="shared" si="9"/>
        <v>182.33333333333334</v>
      </c>
      <c r="I102" s="93">
        <v>192.5</v>
      </c>
      <c r="J102" s="148">
        <f t="shared" si="7"/>
        <v>94.718614718614731</v>
      </c>
    </row>
    <row r="103" spans="1:11" ht="15.75" x14ac:dyDescent="0.25">
      <c r="A103" s="33">
        <v>101</v>
      </c>
      <c r="B103" s="143" t="s">
        <v>40</v>
      </c>
      <c r="C103" s="81" t="s">
        <v>2</v>
      </c>
      <c r="D103" s="156">
        <v>156</v>
      </c>
      <c r="E103" s="156"/>
      <c r="F103" s="156">
        <v>165</v>
      </c>
      <c r="G103" s="93">
        <f t="shared" si="8"/>
        <v>160.5</v>
      </c>
      <c r="H103" s="93">
        <f t="shared" si="9"/>
        <v>160.5</v>
      </c>
      <c r="I103" s="93" t="s">
        <v>203</v>
      </c>
      <c r="J103" s="148" t="e">
        <f t="shared" si="7"/>
        <v>#VALUE!</v>
      </c>
    </row>
    <row r="104" spans="1:11" ht="26.25" customHeight="1" x14ac:dyDescent="0.25">
      <c r="A104" s="33">
        <v>102</v>
      </c>
      <c r="B104" s="143" t="s">
        <v>115</v>
      </c>
      <c r="C104" s="81" t="s">
        <v>2</v>
      </c>
      <c r="D104" s="156">
        <v>655</v>
      </c>
      <c r="E104" s="156">
        <v>587</v>
      </c>
      <c r="F104" s="156">
        <v>816</v>
      </c>
      <c r="G104" s="93">
        <f t="shared" si="8"/>
        <v>686</v>
      </c>
      <c r="H104" s="93">
        <f t="shared" si="9"/>
        <v>686</v>
      </c>
      <c r="I104" s="93">
        <v>880.66666666666663</v>
      </c>
      <c r="J104" s="148">
        <f t="shared" si="7"/>
        <v>77.895533686601055</v>
      </c>
    </row>
    <row r="105" spans="1:11" ht="21" customHeight="1" x14ac:dyDescent="0.25">
      <c r="A105" s="33">
        <v>103</v>
      </c>
      <c r="B105" s="143" t="s">
        <v>131</v>
      </c>
      <c r="C105" s="81" t="s">
        <v>2</v>
      </c>
      <c r="D105" s="156">
        <v>480</v>
      </c>
      <c r="E105" s="156">
        <v>448</v>
      </c>
      <c r="F105" s="156">
        <v>497</v>
      </c>
      <c r="G105" s="93">
        <f t="shared" si="8"/>
        <v>475</v>
      </c>
      <c r="H105" s="93">
        <f t="shared" si="9"/>
        <v>475</v>
      </c>
      <c r="I105" s="93">
        <v>473.5</v>
      </c>
      <c r="J105" s="148">
        <f t="shared" si="7"/>
        <v>100.31678986272439</v>
      </c>
    </row>
    <row r="106" spans="1:11" ht="21" customHeight="1" x14ac:dyDescent="0.25">
      <c r="A106" s="33">
        <v>104</v>
      </c>
      <c r="B106" s="143" t="s">
        <v>132</v>
      </c>
      <c r="C106" s="81" t="s">
        <v>2</v>
      </c>
      <c r="D106" s="156">
        <v>510</v>
      </c>
      <c r="E106" s="156">
        <v>487</v>
      </c>
      <c r="F106" s="156">
        <v>527</v>
      </c>
      <c r="G106" s="93">
        <f t="shared" si="8"/>
        <v>508</v>
      </c>
      <c r="H106" s="93">
        <f t="shared" si="9"/>
        <v>508</v>
      </c>
      <c r="I106" s="93">
        <v>519.66666666666663</v>
      </c>
      <c r="J106" s="148">
        <f t="shared" si="7"/>
        <v>97.754971135343169</v>
      </c>
    </row>
    <row r="107" spans="1:11" ht="21" customHeight="1" x14ac:dyDescent="0.25">
      <c r="A107" s="33">
        <v>105</v>
      </c>
      <c r="B107" s="143" t="s">
        <v>87</v>
      </c>
      <c r="C107" s="81" t="s">
        <v>2</v>
      </c>
      <c r="D107" s="156">
        <v>307</v>
      </c>
      <c r="E107" s="156"/>
      <c r="F107" s="156">
        <v>264</v>
      </c>
      <c r="G107" s="93">
        <f t="shared" si="8"/>
        <v>285.5</v>
      </c>
      <c r="H107" s="93">
        <f t="shared" si="9"/>
        <v>285.5</v>
      </c>
      <c r="I107" s="93">
        <v>285.33333333333331</v>
      </c>
      <c r="J107" s="148">
        <f t="shared" si="7"/>
        <v>100.05841121495327</v>
      </c>
    </row>
    <row r="108" spans="1:11" ht="26.25" customHeight="1" x14ac:dyDescent="0.25">
      <c r="A108" s="33">
        <v>106</v>
      </c>
      <c r="B108" s="143" t="s">
        <v>51</v>
      </c>
      <c r="C108" s="81" t="s">
        <v>2</v>
      </c>
      <c r="D108" s="156">
        <v>170</v>
      </c>
      <c r="E108" s="156">
        <v>190</v>
      </c>
      <c r="F108" s="156">
        <v>217</v>
      </c>
      <c r="G108" s="93">
        <f t="shared" si="8"/>
        <v>192.33333333333334</v>
      </c>
      <c r="H108" s="93">
        <f t="shared" si="9"/>
        <v>192.33333333333334</v>
      </c>
      <c r="I108" s="93">
        <v>310</v>
      </c>
      <c r="J108" s="148">
        <f t="shared" si="7"/>
        <v>62.043010752688176</v>
      </c>
    </row>
    <row r="109" spans="1:11" ht="28.5" customHeight="1" x14ac:dyDescent="0.25">
      <c r="A109" s="33">
        <v>107</v>
      </c>
      <c r="B109" s="143" t="s">
        <v>116</v>
      </c>
      <c r="C109" s="81" t="s">
        <v>2</v>
      </c>
      <c r="D109" s="156">
        <v>200</v>
      </c>
      <c r="E109" s="169"/>
      <c r="F109" s="169">
        <v>205.5</v>
      </c>
      <c r="G109" s="93">
        <f t="shared" si="8"/>
        <v>202.75</v>
      </c>
      <c r="H109" s="93">
        <f t="shared" si="9"/>
        <v>202.75</v>
      </c>
      <c r="I109" s="93" t="s">
        <v>203</v>
      </c>
      <c r="J109" s="148" t="e">
        <f t="shared" si="7"/>
        <v>#VALUE!</v>
      </c>
    </row>
    <row r="110" spans="1:11" ht="21" customHeight="1" x14ac:dyDescent="0.25">
      <c r="A110" s="33">
        <v>108</v>
      </c>
      <c r="B110" s="143" t="s">
        <v>54</v>
      </c>
      <c r="C110" s="81" t="s">
        <v>2</v>
      </c>
      <c r="D110" s="156">
        <v>205</v>
      </c>
      <c r="E110" s="156">
        <v>202</v>
      </c>
      <c r="F110" s="156">
        <v>165</v>
      </c>
      <c r="G110" s="93">
        <f t="shared" si="8"/>
        <v>190.66666666666666</v>
      </c>
      <c r="H110" s="93">
        <f t="shared" si="9"/>
        <v>190.66666666666666</v>
      </c>
      <c r="I110" s="93">
        <v>177.5</v>
      </c>
      <c r="J110" s="148">
        <f t="shared" si="7"/>
        <v>107.41784037558686</v>
      </c>
    </row>
    <row r="111" spans="1:11" ht="30.75" customHeight="1" x14ac:dyDescent="0.25">
      <c r="A111" s="33">
        <v>109</v>
      </c>
      <c r="B111" s="143" t="s">
        <v>117</v>
      </c>
      <c r="C111" s="81" t="s">
        <v>2</v>
      </c>
      <c r="D111" s="156">
        <v>343</v>
      </c>
      <c r="E111" s="156"/>
      <c r="F111" s="156">
        <v>321</v>
      </c>
      <c r="G111" s="93">
        <f t="shared" si="8"/>
        <v>332</v>
      </c>
      <c r="H111" s="93">
        <f t="shared" si="9"/>
        <v>332</v>
      </c>
      <c r="I111" s="93" t="s">
        <v>203</v>
      </c>
      <c r="J111" s="148" t="e">
        <f t="shared" si="7"/>
        <v>#VALUE!</v>
      </c>
    </row>
    <row r="112" spans="1:11" ht="21" customHeight="1" x14ac:dyDescent="0.25">
      <c r="A112" s="33">
        <v>110</v>
      </c>
      <c r="B112" s="143" t="s">
        <v>118</v>
      </c>
      <c r="C112" s="81" t="s">
        <v>2</v>
      </c>
      <c r="D112" s="169"/>
      <c r="E112" s="156">
        <v>64</v>
      </c>
      <c r="F112" s="156">
        <v>64</v>
      </c>
      <c r="G112" s="93">
        <f t="shared" si="8"/>
        <v>64</v>
      </c>
      <c r="H112" s="93">
        <f t="shared" si="9"/>
        <v>64</v>
      </c>
      <c r="I112" s="93">
        <v>74</v>
      </c>
      <c r="J112" s="148">
        <f t="shared" si="7"/>
        <v>86.486486486486484</v>
      </c>
    </row>
    <row r="113" spans="1:10" ht="21" customHeight="1" x14ac:dyDescent="0.25">
      <c r="A113" s="33">
        <v>111</v>
      </c>
      <c r="B113" s="143" t="s">
        <v>56</v>
      </c>
      <c r="C113" s="81" t="s">
        <v>2</v>
      </c>
      <c r="D113" s="169"/>
      <c r="E113" s="156">
        <v>70</v>
      </c>
      <c r="F113" s="156">
        <v>74</v>
      </c>
      <c r="G113" s="93">
        <f t="shared" si="8"/>
        <v>72</v>
      </c>
      <c r="H113" s="93">
        <f t="shared" si="9"/>
        <v>72</v>
      </c>
      <c r="I113" s="93">
        <v>72</v>
      </c>
      <c r="J113" s="148">
        <f t="shared" si="7"/>
        <v>100</v>
      </c>
    </row>
    <row r="114" spans="1:10" ht="21" customHeight="1" x14ac:dyDescent="0.25">
      <c r="A114" s="33">
        <v>112</v>
      </c>
      <c r="B114" s="151" t="s">
        <v>166</v>
      </c>
      <c r="C114" s="152" t="s">
        <v>61</v>
      </c>
      <c r="D114" s="156">
        <v>2.6</v>
      </c>
      <c r="E114" s="156">
        <v>2.0699999999999998</v>
      </c>
      <c r="F114" s="156">
        <v>2.4</v>
      </c>
      <c r="G114" s="93">
        <f t="shared" si="8"/>
        <v>2.3566666666666669</v>
      </c>
      <c r="H114" s="93">
        <f t="shared" si="9"/>
        <v>2.3566666666666669</v>
      </c>
      <c r="I114" s="93">
        <v>2.36</v>
      </c>
      <c r="J114" s="148">
        <f t="shared" si="7"/>
        <v>99.858757062146907</v>
      </c>
    </row>
    <row r="115" spans="1:10" ht="21" customHeight="1" x14ac:dyDescent="0.25">
      <c r="A115" s="33">
        <v>113</v>
      </c>
      <c r="B115" s="143" t="s">
        <v>57</v>
      </c>
      <c r="C115" s="81" t="s">
        <v>2</v>
      </c>
      <c r="D115" s="156">
        <v>1100</v>
      </c>
      <c r="E115" s="156">
        <v>735</v>
      </c>
      <c r="F115" s="156"/>
      <c r="G115" s="93">
        <f t="shared" si="8"/>
        <v>917.5</v>
      </c>
      <c r="H115" s="93">
        <f t="shared" si="9"/>
        <v>917.5</v>
      </c>
      <c r="I115" s="93" t="s">
        <v>203</v>
      </c>
      <c r="J115" s="148" t="e">
        <f t="shared" si="7"/>
        <v>#VALUE!</v>
      </c>
    </row>
    <row r="116" spans="1:10" ht="21" customHeight="1" x14ac:dyDescent="0.25">
      <c r="A116" s="33">
        <v>114</v>
      </c>
      <c r="B116" s="143" t="s">
        <v>74</v>
      </c>
      <c r="C116" s="81" t="s">
        <v>2</v>
      </c>
      <c r="D116" s="156">
        <v>404</v>
      </c>
      <c r="E116" s="156">
        <v>405</v>
      </c>
      <c r="F116" s="156">
        <v>490</v>
      </c>
      <c r="G116" s="93">
        <f t="shared" ref="G116:G123" si="10">AVERAGEIF(D116:F116,"&gt;0")</f>
        <v>433</v>
      </c>
      <c r="H116" s="93">
        <f t="shared" ref="H116:H123" si="11">IFERROR(G116,"")</f>
        <v>433</v>
      </c>
      <c r="I116" s="93" t="s">
        <v>203</v>
      </c>
      <c r="J116" s="148" t="e">
        <f t="shared" si="7"/>
        <v>#VALUE!</v>
      </c>
    </row>
    <row r="117" spans="1:10" ht="21" customHeight="1" x14ac:dyDescent="0.25">
      <c r="A117" s="33">
        <v>115</v>
      </c>
      <c r="B117" s="143" t="s">
        <v>38</v>
      </c>
      <c r="C117" s="81" t="s">
        <v>2</v>
      </c>
      <c r="D117" s="156">
        <v>357</v>
      </c>
      <c r="E117" s="156">
        <v>310</v>
      </c>
      <c r="F117" s="156"/>
      <c r="G117" s="93">
        <f t="shared" si="10"/>
        <v>333.5</v>
      </c>
      <c r="H117" s="93">
        <f t="shared" si="11"/>
        <v>333.5</v>
      </c>
      <c r="I117" s="93">
        <v>390</v>
      </c>
      <c r="J117" s="148">
        <f t="shared" ref="J117:J123" si="12">H117/I117*100</f>
        <v>85.512820512820511</v>
      </c>
    </row>
    <row r="118" spans="1:10" ht="21" customHeight="1" x14ac:dyDescent="0.25">
      <c r="A118" s="33">
        <v>116</v>
      </c>
      <c r="B118" s="143" t="s">
        <v>119</v>
      </c>
      <c r="C118" s="81" t="s">
        <v>2</v>
      </c>
      <c r="D118" s="156">
        <v>365</v>
      </c>
      <c r="E118" s="156">
        <v>313</v>
      </c>
      <c r="F118" s="156">
        <v>390</v>
      </c>
      <c r="G118" s="93">
        <f t="shared" si="10"/>
        <v>356</v>
      </c>
      <c r="H118" s="93">
        <f t="shared" si="11"/>
        <v>356</v>
      </c>
      <c r="I118" s="93">
        <v>371</v>
      </c>
      <c r="J118" s="148">
        <f t="shared" si="12"/>
        <v>95.956873315363879</v>
      </c>
    </row>
    <row r="119" spans="1:10" ht="21" customHeight="1" x14ac:dyDescent="0.25">
      <c r="A119" s="33">
        <v>117</v>
      </c>
      <c r="B119" s="143" t="s">
        <v>133</v>
      </c>
      <c r="C119" s="81" t="s">
        <v>2</v>
      </c>
      <c r="D119" s="169"/>
      <c r="E119" s="156"/>
      <c r="F119" s="156">
        <v>280</v>
      </c>
      <c r="G119" s="93">
        <f t="shared" si="10"/>
        <v>280</v>
      </c>
      <c r="H119" s="93">
        <f t="shared" si="11"/>
        <v>280</v>
      </c>
      <c r="I119" s="93">
        <v>290</v>
      </c>
      <c r="J119" s="148">
        <f t="shared" si="12"/>
        <v>96.551724137931032</v>
      </c>
    </row>
    <row r="120" spans="1:10" ht="21" customHeight="1" x14ac:dyDescent="0.25">
      <c r="A120" s="33">
        <v>118</v>
      </c>
      <c r="B120" s="143" t="s">
        <v>48</v>
      </c>
      <c r="C120" s="81" t="s">
        <v>2</v>
      </c>
      <c r="D120" s="156">
        <v>800</v>
      </c>
      <c r="E120" s="156">
        <v>820</v>
      </c>
      <c r="F120" s="156">
        <v>1000</v>
      </c>
      <c r="G120" s="93">
        <f t="shared" si="10"/>
        <v>873.33333333333337</v>
      </c>
      <c r="H120" s="93">
        <f t="shared" si="11"/>
        <v>873.33333333333337</v>
      </c>
      <c r="I120" s="93">
        <v>800</v>
      </c>
      <c r="J120" s="148">
        <f t="shared" si="12"/>
        <v>109.16666666666669</v>
      </c>
    </row>
    <row r="121" spans="1:10" ht="21" customHeight="1" x14ac:dyDescent="0.25">
      <c r="A121" s="33">
        <v>119</v>
      </c>
      <c r="B121" s="143" t="s">
        <v>47</v>
      </c>
      <c r="C121" s="81" t="s">
        <v>2</v>
      </c>
      <c r="D121" s="155"/>
      <c r="E121" s="155"/>
      <c r="F121" s="155">
        <v>935</v>
      </c>
      <c r="G121" s="93">
        <f t="shared" si="10"/>
        <v>935</v>
      </c>
      <c r="H121" s="93">
        <f t="shared" si="11"/>
        <v>935</v>
      </c>
      <c r="I121" s="93">
        <v>895</v>
      </c>
      <c r="J121" s="148">
        <f t="shared" si="12"/>
        <v>104.46927374301676</v>
      </c>
    </row>
    <row r="122" spans="1:10" ht="21" customHeight="1" x14ac:dyDescent="0.25">
      <c r="A122" s="33">
        <v>120</v>
      </c>
      <c r="B122" s="143" t="s">
        <v>120</v>
      </c>
      <c r="C122" s="81" t="s">
        <v>2</v>
      </c>
      <c r="D122" s="155">
        <v>170</v>
      </c>
      <c r="E122" s="155">
        <v>153</v>
      </c>
      <c r="F122" s="155"/>
      <c r="G122" s="93">
        <f t="shared" si="10"/>
        <v>161.5</v>
      </c>
      <c r="H122" s="93">
        <f t="shared" si="11"/>
        <v>161.5</v>
      </c>
      <c r="I122" s="93">
        <v>169</v>
      </c>
      <c r="J122" s="148">
        <f t="shared" si="12"/>
        <v>95.562130177514788</v>
      </c>
    </row>
    <row r="123" spans="1:10" ht="21" customHeight="1" x14ac:dyDescent="0.25">
      <c r="A123" s="33">
        <v>121</v>
      </c>
      <c r="B123" s="143" t="s">
        <v>88</v>
      </c>
      <c r="C123" s="81" t="s">
        <v>61</v>
      </c>
      <c r="D123" s="127">
        <v>10.9</v>
      </c>
      <c r="E123" s="127">
        <v>11</v>
      </c>
      <c r="F123" s="127">
        <v>11.2</v>
      </c>
      <c r="G123" s="93">
        <f t="shared" si="10"/>
        <v>11.033333333333331</v>
      </c>
      <c r="H123" s="93">
        <f t="shared" si="11"/>
        <v>11.033333333333331</v>
      </c>
      <c r="I123" s="93">
        <v>14.5</v>
      </c>
      <c r="J123" s="148">
        <f t="shared" si="12"/>
        <v>76.091954022988489</v>
      </c>
    </row>
  </sheetData>
  <sortState ref="B3:I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O179"/>
  <sheetViews>
    <sheetView view="pageBreakPreview" zoomScale="80" zoomScaleNormal="90" zoomScaleSheetLayoutView="80" workbookViewId="0">
      <pane xSplit="2" ySplit="2" topLeftCell="C24" activePane="bottomRight" state="frozen"/>
      <selection activeCell="G18" sqref="G18"/>
      <selection pane="topRight" activeCell="G18" sqref="G18"/>
      <selection pane="bottomLeft" activeCell="G18" sqref="G18"/>
      <selection pane="bottomRight" activeCell="E30" sqref="E30"/>
    </sheetView>
  </sheetViews>
  <sheetFormatPr defaultColWidth="9" defaultRowHeight="21" customHeight="1" x14ac:dyDescent="0.2"/>
  <cols>
    <col min="1" max="1" width="5" style="1" customWidth="1"/>
    <col min="2" max="2" width="31" style="7" customWidth="1"/>
    <col min="3" max="3" width="10.625" style="7" customWidth="1"/>
    <col min="4" max="4" width="11.625" style="48" customWidth="1"/>
    <col min="5" max="5" width="10.625" style="48" customWidth="1"/>
    <col min="6" max="6" width="11.25" style="48" customWidth="1"/>
    <col min="7" max="8" width="10.625" style="90" customWidth="1"/>
    <col min="9" max="9" width="9" style="70"/>
    <col min="10" max="10" width="10.875" style="6" customWidth="1"/>
    <col min="11" max="12" width="0.125" style="6" customWidth="1"/>
    <col min="13" max="15" width="9" style="6"/>
    <col min="16" max="16384" width="9" style="1"/>
  </cols>
  <sheetData>
    <row r="1" spans="1:15" s="2" customFormat="1" ht="81" customHeight="1" x14ac:dyDescent="0.2">
      <c r="B1" s="21" t="s">
        <v>67</v>
      </c>
      <c r="C1" s="25"/>
      <c r="D1" s="49"/>
      <c r="E1" s="49"/>
      <c r="F1" s="49"/>
      <c r="G1" s="90"/>
      <c r="H1" s="90"/>
      <c r="I1" s="69"/>
      <c r="J1" s="5"/>
      <c r="K1" s="5"/>
      <c r="L1" s="5"/>
      <c r="M1" s="5"/>
      <c r="N1" s="5"/>
      <c r="O1" s="5"/>
    </row>
    <row r="2" spans="1:15" s="3" customFormat="1" ht="43.5" customHeight="1" x14ac:dyDescent="0.2">
      <c r="A2" s="95" t="s">
        <v>140</v>
      </c>
      <c r="B2" s="96" t="s">
        <v>0</v>
      </c>
      <c r="C2" s="96" t="s">
        <v>1</v>
      </c>
      <c r="D2" s="82" t="s">
        <v>179</v>
      </c>
      <c r="E2" s="82" t="s">
        <v>180</v>
      </c>
      <c r="F2" s="82" t="s">
        <v>181</v>
      </c>
      <c r="H2" s="97" t="s">
        <v>3</v>
      </c>
      <c r="I2" s="120" t="s">
        <v>81</v>
      </c>
      <c r="J2" s="121" t="s">
        <v>72</v>
      </c>
      <c r="K2" s="11"/>
      <c r="L2" s="11"/>
      <c r="M2" s="11"/>
      <c r="N2" s="11"/>
      <c r="O2" s="11"/>
    </row>
    <row r="3" spans="1:15" s="3" customFormat="1" ht="24.95" customHeight="1" x14ac:dyDescent="0.2">
      <c r="A3" s="33">
        <v>1</v>
      </c>
      <c r="B3" s="55" t="s">
        <v>96</v>
      </c>
      <c r="C3" s="56" t="s">
        <v>2</v>
      </c>
      <c r="D3" s="154"/>
      <c r="E3" s="154"/>
      <c r="F3" s="154"/>
      <c r="G3" s="98" t="e">
        <f t="shared" ref="G3:G29" si="0">AVERAGEIF(D3:F3,"&gt;0")</f>
        <v>#DIV/0!</v>
      </c>
      <c r="H3" s="98" t="str">
        <f t="shared" ref="H3:H29" si="1">IFERROR(G3,"")</f>
        <v/>
      </c>
      <c r="I3" s="98" t="s">
        <v>203</v>
      </c>
      <c r="J3" s="148" t="e">
        <f>H3/I3*100</f>
        <v>#VALUE!</v>
      </c>
      <c r="K3" s="11"/>
      <c r="L3" s="11"/>
      <c r="M3" s="11"/>
      <c r="N3" s="11"/>
      <c r="O3" s="11"/>
    </row>
    <row r="4" spans="1:15" ht="24.95" customHeight="1" x14ac:dyDescent="0.2">
      <c r="A4" s="33">
        <v>2</v>
      </c>
      <c r="B4" s="55" t="s">
        <v>34</v>
      </c>
      <c r="C4" s="54" t="s">
        <v>2</v>
      </c>
      <c r="D4" s="154">
        <v>315</v>
      </c>
      <c r="E4" s="154"/>
      <c r="F4" s="154">
        <v>288</v>
      </c>
      <c r="G4" s="98">
        <f t="shared" si="0"/>
        <v>301.5</v>
      </c>
      <c r="H4" s="98">
        <f t="shared" si="1"/>
        <v>301.5</v>
      </c>
      <c r="I4" s="98">
        <v>288</v>
      </c>
      <c r="J4" s="148">
        <f t="shared" ref="J4:J59" si="2">H4/I4*100</f>
        <v>104.6875</v>
      </c>
    </row>
    <row r="5" spans="1:15" ht="24.95" customHeight="1" x14ac:dyDescent="0.2">
      <c r="A5" s="33">
        <v>3</v>
      </c>
      <c r="B5" s="55" t="s">
        <v>97</v>
      </c>
      <c r="C5" s="54" t="s">
        <v>2</v>
      </c>
      <c r="D5" s="154">
        <v>173</v>
      </c>
      <c r="E5" s="154">
        <v>157</v>
      </c>
      <c r="F5" s="154"/>
      <c r="G5" s="98">
        <f t="shared" si="0"/>
        <v>165</v>
      </c>
      <c r="H5" s="98">
        <f t="shared" si="1"/>
        <v>165</v>
      </c>
      <c r="I5" s="98">
        <v>170</v>
      </c>
      <c r="J5" s="148">
        <f t="shared" si="2"/>
        <v>97.058823529411768</v>
      </c>
    </row>
    <row r="6" spans="1:15" ht="24.95" customHeight="1" x14ac:dyDescent="0.2">
      <c r="A6" s="33">
        <v>4</v>
      </c>
      <c r="B6" s="84" t="s">
        <v>147</v>
      </c>
      <c r="C6" s="85" t="s">
        <v>2</v>
      </c>
      <c r="D6" s="154">
        <v>85</v>
      </c>
      <c r="E6" s="154"/>
      <c r="F6" s="154"/>
      <c r="G6" s="98">
        <f t="shared" si="0"/>
        <v>85</v>
      </c>
      <c r="H6" s="98">
        <f t="shared" si="1"/>
        <v>85</v>
      </c>
      <c r="I6" s="98" t="s">
        <v>203</v>
      </c>
      <c r="J6" s="148" t="e">
        <f t="shared" si="2"/>
        <v>#VALUE!</v>
      </c>
    </row>
    <row r="7" spans="1:15" s="3" customFormat="1" ht="24.95" customHeight="1" x14ac:dyDescent="0.2">
      <c r="A7" s="33">
        <v>5</v>
      </c>
      <c r="B7" s="68" t="s">
        <v>122</v>
      </c>
      <c r="C7" s="57" t="s">
        <v>2</v>
      </c>
      <c r="D7" s="154">
        <v>235</v>
      </c>
      <c r="E7" s="154"/>
      <c r="F7" s="154"/>
      <c r="G7" s="98">
        <f t="shared" si="0"/>
        <v>235</v>
      </c>
      <c r="H7" s="98">
        <f t="shared" si="1"/>
        <v>235</v>
      </c>
      <c r="I7" s="98">
        <v>216</v>
      </c>
      <c r="J7" s="148">
        <f t="shared" si="2"/>
        <v>108.7962962962963</v>
      </c>
      <c r="K7" s="11"/>
      <c r="L7" s="11"/>
      <c r="M7" s="11"/>
      <c r="N7" s="11"/>
      <c r="O7" s="11"/>
    </row>
    <row r="8" spans="1:15" ht="24.95" customHeight="1" x14ac:dyDescent="0.2">
      <c r="A8" s="33">
        <v>6</v>
      </c>
      <c r="B8" s="68" t="s">
        <v>43</v>
      </c>
      <c r="C8" s="57" t="s">
        <v>2</v>
      </c>
      <c r="D8" s="156"/>
      <c r="E8" s="156">
        <v>372</v>
      </c>
      <c r="F8" s="156">
        <v>252</v>
      </c>
      <c r="G8" s="98">
        <f t="shared" si="0"/>
        <v>312</v>
      </c>
      <c r="H8" s="98">
        <f t="shared" si="1"/>
        <v>312</v>
      </c>
      <c r="I8" s="98">
        <v>305</v>
      </c>
      <c r="J8" s="148">
        <f t="shared" si="2"/>
        <v>102.29508196721311</v>
      </c>
      <c r="K8" s="15"/>
    </row>
    <row r="9" spans="1:15" ht="24.95" customHeight="1" x14ac:dyDescent="0.2">
      <c r="A9" s="33">
        <v>7</v>
      </c>
      <c r="B9" s="68" t="s">
        <v>45</v>
      </c>
      <c r="C9" s="57" t="s">
        <v>2</v>
      </c>
      <c r="D9" s="156">
        <v>370</v>
      </c>
      <c r="E9" s="169">
        <v>340</v>
      </c>
      <c r="F9" s="156"/>
      <c r="G9" s="98">
        <f t="shared" si="0"/>
        <v>355</v>
      </c>
      <c r="H9" s="98">
        <f t="shared" si="1"/>
        <v>355</v>
      </c>
      <c r="I9" s="98">
        <v>340</v>
      </c>
      <c r="J9" s="148">
        <f t="shared" si="2"/>
        <v>104.41176470588236</v>
      </c>
      <c r="K9" s="15"/>
    </row>
    <row r="10" spans="1:15" ht="24.95" customHeight="1" x14ac:dyDescent="0.2">
      <c r="A10" s="33">
        <v>8</v>
      </c>
      <c r="B10" s="68" t="s">
        <v>123</v>
      </c>
      <c r="C10" s="57" t="s">
        <v>2</v>
      </c>
      <c r="D10" s="156"/>
      <c r="E10" s="156"/>
      <c r="F10" s="156"/>
      <c r="G10" s="98" t="e">
        <f t="shared" si="0"/>
        <v>#DIV/0!</v>
      </c>
      <c r="H10" s="98" t="str">
        <f t="shared" si="1"/>
        <v/>
      </c>
      <c r="I10" s="98" t="s">
        <v>203</v>
      </c>
      <c r="J10" s="148" t="e">
        <f t="shared" si="2"/>
        <v>#VALUE!</v>
      </c>
      <c r="K10" s="16"/>
    </row>
    <row r="11" spans="1:15" ht="24.95" customHeight="1" x14ac:dyDescent="0.2">
      <c r="A11" s="33">
        <v>9</v>
      </c>
      <c r="B11" s="68" t="s">
        <v>124</v>
      </c>
      <c r="C11" s="57" t="s">
        <v>2</v>
      </c>
      <c r="D11" s="156"/>
      <c r="E11" s="156"/>
      <c r="F11" s="156"/>
      <c r="G11" s="98" t="e">
        <f t="shared" si="0"/>
        <v>#DIV/0!</v>
      </c>
      <c r="H11" s="98" t="str">
        <f t="shared" si="1"/>
        <v/>
      </c>
      <c r="I11" s="98" t="s">
        <v>203</v>
      </c>
      <c r="J11" s="148" t="e">
        <f t="shared" si="2"/>
        <v>#VALUE!</v>
      </c>
      <c r="K11" s="15"/>
    </row>
    <row r="12" spans="1:15" ht="24.95" customHeight="1" x14ac:dyDescent="0.2">
      <c r="A12" s="33">
        <v>10</v>
      </c>
      <c r="B12" s="68" t="s">
        <v>125</v>
      </c>
      <c r="C12" s="57" t="s">
        <v>89</v>
      </c>
      <c r="D12" s="156">
        <v>22</v>
      </c>
      <c r="E12" s="156"/>
      <c r="F12" s="156"/>
      <c r="G12" s="98">
        <f t="shared" si="0"/>
        <v>22</v>
      </c>
      <c r="H12" s="98">
        <f t="shared" si="1"/>
        <v>22</v>
      </c>
      <c r="I12" s="98">
        <v>21.5</v>
      </c>
      <c r="J12" s="148">
        <f t="shared" si="2"/>
        <v>102.32558139534885</v>
      </c>
      <c r="K12" s="15"/>
    </row>
    <row r="13" spans="1:15" ht="24.95" customHeight="1" x14ac:dyDescent="0.2">
      <c r="A13" s="33">
        <v>11</v>
      </c>
      <c r="B13" s="68" t="s">
        <v>83</v>
      </c>
      <c r="C13" s="57" t="s">
        <v>2</v>
      </c>
      <c r="D13" s="156"/>
      <c r="E13" s="156"/>
      <c r="F13" s="156"/>
      <c r="G13" s="98" t="e">
        <f t="shared" si="0"/>
        <v>#DIV/0!</v>
      </c>
      <c r="H13" s="98" t="str">
        <f t="shared" si="1"/>
        <v/>
      </c>
      <c r="I13" s="98">
        <v>311.7</v>
      </c>
      <c r="J13" s="148" t="e">
        <f t="shared" si="2"/>
        <v>#VALUE!</v>
      </c>
      <c r="K13" s="15"/>
    </row>
    <row r="14" spans="1:15" ht="24.95" customHeight="1" x14ac:dyDescent="0.2">
      <c r="A14" s="33">
        <v>12</v>
      </c>
      <c r="B14" s="68" t="s">
        <v>98</v>
      </c>
      <c r="C14" s="57" t="s">
        <v>2</v>
      </c>
      <c r="D14" s="156">
        <v>350</v>
      </c>
      <c r="E14" s="156"/>
      <c r="F14" s="156"/>
      <c r="G14" s="98">
        <f t="shared" si="0"/>
        <v>350</v>
      </c>
      <c r="H14" s="98">
        <f t="shared" si="1"/>
        <v>350</v>
      </c>
      <c r="I14" s="98">
        <v>323.5</v>
      </c>
      <c r="J14" s="148">
        <f t="shared" si="2"/>
        <v>108.19165378670787</v>
      </c>
      <c r="K14" s="15"/>
    </row>
    <row r="15" spans="1:15" ht="24.95" customHeight="1" x14ac:dyDescent="0.2">
      <c r="A15" s="33">
        <v>13</v>
      </c>
      <c r="B15" s="68" t="s">
        <v>32</v>
      </c>
      <c r="C15" s="57" t="s">
        <v>2</v>
      </c>
      <c r="D15" s="156">
        <v>284.5</v>
      </c>
      <c r="E15" s="169">
        <v>450</v>
      </c>
      <c r="F15" s="169">
        <v>280</v>
      </c>
      <c r="G15" s="98">
        <f t="shared" si="0"/>
        <v>338.16666666666669</v>
      </c>
      <c r="H15" s="98">
        <f t="shared" si="1"/>
        <v>338.16666666666669</v>
      </c>
      <c r="I15" s="98">
        <v>328.9</v>
      </c>
      <c r="J15" s="148">
        <f t="shared" si="2"/>
        <v>102.81747238268979</v>
      </c>
      <c r="K15" s="15"/>
    </row>
    <row r="16" spans="1:15" ht="24.95" customHeight="1" x14ac:dyDescent="0.2">
      <c r="A16" s="33">
        <v>14</v>
      </c>
      <c r="B16" s="68" t="s">
        <v>84</v>
      </c>
      <c r="C16" s="57" t="s">
        <v>2</v>
      </c>
      <c r="D16" s="156"/>
      <c r="E16" s="156"/>
      <c r="F16" s="156"/>
      <c r="G16" s="98" t="e">
        <f t="shared" si="0"/>
        <v>#DIV/0!</v>
      </c>
      <c r="H16" s="98" t="str">
        <f t="shared" si="1"/>
        <v/>
      </c>
      <c r="I16" s="98" t="s">
        <v>203</v>
      </c>
      <c r="J16" s="148" t="e">
        <f t="shared" si="2"/>
        <v>#VALUE!</v>
      </c>
      <c r="K16" s="15"/>
    </row>
    <row r="17" spans="1:15" ht="24.95" customHeight="1" x14ac:dyDescent="0.2">
      <c r="A17" s="33">
        <v>15</v>
      </c>
      <c r="B17" s="68" t="s">
        <v>19</v>
      </c>
      <c r="C17" s="57" t="s">
        <v>2</v>
      </c>
      <c r="D17" s="156">
        <v>980</v>
      </c>
      <c r="E17" s="156">
        <v>1950</v>
      </c>
      <c r="F17" s="156">
        <v>2727.3</v>
      </c>
      <c r="G17" s="98">
        <f t="shared" si="0"/>
        <v>1885.7666666666667</v>
      </c>
      <c r="H17" s="98">
        <f t="shared" si="1"/>
        <v>1885.7666666666667</v>
      </c>
      <c r="I17" s="98">
        <v>1980</v>
      </c>
      <c r="J17" s="148">
        <f t="shared" si="2"/>
        <v>95.240740740740733</v>
      </c>
      <c r="K17" s="15"/>
    </row>
    <row r="18" spans="1:15" ht="24.95" customHeight="1" x14ac:dyDescent="0.2">
      <c r="A18" s="33">
        <v>16</v>
      </c>
      <c r="B18" s="84" t="s">
        <v>148</v>
      </c>
      <c r="C18" s="85" t="s">
        <v>2</v>
      </c>
      <c r="D18" s="156">
        <v>268</v>
      </c>
      <c r="E18" s="156"/>
      <c r="F18" s="156"/>
      <c r="G18" s="98">
        <f t="shared" si="0"/>
        <v>268</v>
      </c>
      <c r="H18" s="98">
        <f t="shared" si="1"/>
        <v>268</v>
      </c>
      <c r="I18" s="98" t="s">
        <v>203</v>
      </c>
      <c r="J18" s="148" t="e">
        <f t="shared" si="2"/>
        <v>#VALUE!</v>
      </c>
    </row>
    <row r="19" spans="1:15" ht="24.95" customHeight="1" x14ac:dyDescent="0.2">
      <c r="A19" s="33">
        <v>17</v>
      </c>
      <c r="B19" s="68" t="s">
        <v>53</v>
      </c>
      <c r="C19" s="57" t="s">
        <v>2</v>
      </c>
      <c r="D19" s="156">
        <v>157.5</v>
      </c>
      <c r="E19" s="155">
        <v>275</v>
      </c>
      <c r="F19" s="83">
        <v>202.4</v>
      </c>
      <c r="G19" s="98">
        <f t="shared" si="0"/>
        <v>211.63333333333333</v>
      </c>
      <c r="H19" s="98">
        <f t="shared" si="1"/>
        <v>211.63333333333333</v>
      </c>
      <c r="I19" s="98">
        <v>202.96666666666667</v>
      </c>
      <c r="J19" s="148">
        <f t="shared" si="2"/>
        <v>104.26999507308261</v>
      </c>
    </row>
    <row r="20" spans="1:15" ht="24.95" customHeight="1" x14ac:dyDescent="0.2">
      <c r="A20" s="33">
        <v>18</v>
      </c>
      <c r="B20" s="68" t="s">
        <v>60</v>
      </c>
      <c r="C20" s="57" t="s">
        <v>2</v>
      </c>
      <c r="D20" s="156">
        <v>2128</v>
      </c>
      <c r="E20" s="156">
        <v>1857</v>
      </c>
      <c r="F20" s="156"/>
      <c r="G20" s="98">
        <f t="shared" si="0"/>
        <v>1992.5</v>
      </c>
      <c r="H20" s="98">
        <f t="shared" si="1"/>
        <v>1992.5</v>
      </c>
      <c r="I20" s="98" t="s">
        <v>203</v>
      </c>
      <c r="J20" s="148" t="e">
        <f t="shared" si="2"/>
        <v>#VALUE!</v>
      </c>
    </row>
    <row r="21" spans="1:15" ht="24.95" customHeight="1" x14ac:dyDescent="0.2">
      <c r="A21" s="33">
        <v>19</v>
      </c>
      <c r="B21" s="68" t="s">
        <v>99</v>
      </c>
      <c r="C21" s="57" t="s">
        <v>2</v>
      </c>
      <c r="D21" s="156"/>
      <c r="E21" s="156">
        <v>351.6</v>
      </c>
      <c r="F21" s="156"/>
      <c r="G21" s="98">
        <f t="shared" si="0"/>
        <v>351.6</v>
      </c>
      <c r="H21" s="98">
        <f t="shared" si="1"/>
        <v>351.6</v>
      </c>
      <c r="I21" s="98">
        <v>351.6</v>
      </c>
      <c r="J21" s="148">
        <f t="shared" si="2"/>
        <v>100</v>
      </c>
    </row>
    <row r="22" spans="1:15" ht="24.95" customHeight="1" x14ac:dyDescent="0.2">
      <c r="A22" s="33">
        <v>20</v>
      </c>
      <c r="B22" s="68" t="s">
        <v>39</v>
      </c>
      <c r="C22" s="57" t="s">
        <v>2</v>
      </c>
      <c r="D22" s="156">
        <v>310</v>
      </c>
      <c r="E22" s="156">
        <v>335</v>
      </c>
      <c r="F22" s="156"/>
      <c r="G22" s="98">
        <f t="shared" si="0"/>
        <v>322.5</v>
      </c>
      <c r="H22" s="98">
        <f t="shared" si="1"/>
        <v>322.5</v>
      </c>
      <c r="I22" s="98">
        <v>355</v>
      </c>
      <c r="J22" s="148">
        <f t="shared" si="2"/>
        <v>90.845070422535215</v>
      </c>
    </row>
    <row r="23" spans="1:15" ht="24.95" customHeight="1" x14ac:dyDescent="0.2">
      <c r="A23" s="33">
        <v>21</v>
      </c>
      <c r="B23" s="84" t="s">
        <v>149</v>
      </c>
      <c r="C23" s="83" t="s">
        <v>2</v>
      </c>
      <c r="D23" s="156">
        <v>197.9</v>
      </c>
      <c r="E23" s="169">
        <v>175</v>
      </c>
      <c r="F23" s="169"/>
      <c r="G23" s="98">
        <f t="shared" si="0"/>
        <v>186.45</v>
      </c>
      <c r="H23" s="98">
        <f t="shared" si="1"/>
        <v>186.45</v>
      </c>
      <c r="I23" s="98">
        <v>219.3</v>
      </c>
      <c r="J23" s="148">
        <f t="shared" si="2"/>
        <v>85.020519835841299</v>
      </c>
    </row>
    <row r="24" spans="1:15" ht="24.95" customHeight="1" x14ac:dyDescent="0.2">
      <c r="A24" s="33">
        <v>22</v>
      </c>
      <c r="B24" s="84" t="s">
        <v>150</v>
      </c>
      <c r="C24" s="83" t="s">
        <v>151</v>
      </c>
      <c r="D24" s="156"/>
      <c r="E24" s="156">
        <v>327</v>
      </c>
      <c r="F24" s="156"/>
      <c r="G24" s="98">
        <f t="shared" si="0"/>
        <v>327</v>
      </c>
      <c r="H24" s="98">
        <f t="shared" si="1"/>
        <v>327</v>
      </c>
      <c r="I24" s="98" t="s">
        <v>203</v>
      </c>
      <c r="J24" s="148" t="e">
        <f t="shared" si="2"/>
        <v>#VALUE!</v>
      </c>
    </row>
    <row r="25" spans="1:15" ht="24.95" customHeight="1" x14ac:dyDescent="0.2">
      <c r="A25" s="33">
        <v>23</v>
      </c>
      <c r="B25" s="68" t="s">
        <v>16</v>
      </c>
      <c r="C25" s="57" t="s">
        <v>2</v>
      </c>
      <c r="D25" s="156">
        <v>195.5</v>
      </c>
      <c r="E25" s="156">
        <v>220</v>
      </c>
      <c r="F25" s="156"/>
      <c r="G25" s="98">
        <f t="shared" si="0"/>
        <v>207.75</v>
      </c>
      <c r="H25" s="98">
        <f t="shared" si="1"/>
        <v>207.75</v>
      </c>
      <c r="I25" s="98">
        <v>185</v>
      </c>
      <c r="J25" s="148">
        <f t="shared" si="2"/>
        <v>112.29729729729729</v>
      </c>
    </row>
    <row r="26" spans="1:15" s="4" customFormat="1" ht="24.95" customHeight="1" x14ac:dyDescent="0.2">
      <c r="A26" s="33">
        <v>24</v>
      </c>
      <c r="B26" s="68" t="s">
        <v>58</v>
      </c>
      <c r="C26" s="57" t="s">
        <v>2</v>
      </c>
      <c r="D26" s="156"/>
      <c r="E26" s="156"/>
      <c r="F26" s="156"/>
      <c r="G26" s="98" t="e">
        <f t="shared" si="0"/>
        <v>#DIV/0!</v>
      </c>
      <c r="H26" s="98" t="str">
        <f t="shared" si="1"/>
        <v/>
      </c>
      <c r="I26" s="98">
        <v>364</v>
      </c>
      <c r="J26" s="148" t="e">
        <f t="shared" si="2"/>
        <v>#VALUE!</v>
      </c>
      <c r="K26" s="8"/>
      <c r="L26" s="8"/>
      <c r="M26" s="8"/>
      <c r="N26" s="8"/>
      <c r="O26" s="8"/>
    </row>
    <row r="27" spans="1:15" s="4" customFormat="1" ht="24.95" customHeight="1" x14ac:dyDescent="0.2">
      <c r="A27" s="33">
        <v>25</v>
      </c>
      <c r="B27" s="84" t="s">
        <v>152</v>
      </c>
      <c r="C27" s="83" t="s">
        <v>2</v>
      </c>
      <c r="D27" s="156"/>
      <c r="E27" s="156"/>
      <c r="F27" s="156"/>
      <c r="G27" s="98" t="e">
        <f t="shared" si="0"/>
        <v>#DIV/0!</v>
      </c>
      <c r="H27" s="98" t="str">
        <f t="shared" si="1"/>
        <v/>
      </c>
      <c r="I27" s="98">
        <v>205</v>
      </c>
      <c r="J27" s="148" t="e">
        <f t="shared" si="2"/>
        <v>#VALUE!</v>
      </c>
      <c r="K27" s="8"/>
      <c r="L27" s="8"/>
      <c r="M27" s="8"/>
      <c r="N27" s="8"/>
      <c r="O27" s="8"/>
    </row>
    <row r="28" spans="1:15" s="4" customFormat="1" ht="24.95" customHeight="1" x14ac:dyDescent="0.2">
      <c r="A28" s="33">
        <v>26</v>
      </c>
      <c r="B28" s="68" t="s">
        <v>50</v>
      </c>
      <c r="C28" s="57" t="s">
        <v>2</v>
      </c>
      <c r="D28" s="156">
        <v>42</v>
      </c>
      <c r="E28" s="156"/>
      <c r="F28" s="156"/>
      <c r="G28" s="98">
        <f t="shared" si="0"/>
        <v>42</v>
      </c>
      <c r="H28" s="98">
        <f t="shared" si="1"/>
        <v>42</v>
      </c>
      <c r="I28" s="98">
        <v>43.5</v>
      </c>
      <c r="J28" s="148">
        <f t="shared" si="2"/>
        <v>96.551724137931032</v>
      </c>
      <c r="K28" s="8"/>
      <c r="L28" s="8"/>
      <c r="M28" s="8"/>
      <c r="N28" s="8"/>
      <c r="O28" s="8"/>
    </row>
    <row r="29" spans="1:15" ht="24.95" customHeight="1" x14ac:dyDescent="0.2">
      <c r="A29" s="33">
        <v>27</v>
      </c>
      <c r="B29" s="68" t="s">
        <v>126</v>
      </c>
      <c r="C29" s="57" t="s">
        <v>2</v>
      </c>
      <c r="D29" s="156">
        <v>35</v>
      </c>
      <c r="E29" s="156">
        <v>33</v>
      </c>
      <c r="F29" s="156"/>
      <c r="G29" s="98">
        <f t="shared" si="0"/>
        <v>34</v>
      </c>
      <c r="H29" s="98">
        <f t="shared" si="1"/>
        <v>34</v>
      </c>
      <c r="I29" s="98">
        <v>25</v>
      </c>
      <c r="J29" s="148">
        <f t="shared" si="2"/>
        <v>136</v>
      </c>
    </row>
    <row r="30" spans="1:15" ht="24.95" customHeight="1" x14ac:dyDescent="0.2">
      <c r="A30" s="33">
        <v>28</v>
      </c>
      <c r="B30" s="68" t="s">
        <v>141</v>
      </c>
      <c r="C30" s="57" t="s">
        <v>89</v>
      </c>
      <c r="D30" s="156">
        <v>135.5</v>
      </c>
      <c r="E30" s="156">
        <v>99.4</v>
      </c>
      <c r="F30" s="156"/>
      <c r="G30" s="98">
        <f t="shared" ref="G30:G59" si="3">AVERAGEIF(D30:F30,"&gt;0")</f>
        <v>117.45</v>
      </c>
      <c r="H30" s="98">
        <f t="shared" ref="H30:H59" si="4">IFERROR(G30,"")</f>
        <v>117.45</v>
      </c>
      <c r="I30" s="98" t="s">
        <v>203</v>
      </c>
      <c r="J30" s="148" t="e">
        <f t="shared" si="2"/>
        <v>#VALUE!</v>
      </c>
    </row>
    <row r="31" spans="1:15" ht="24.95" customHeight="1" x14ac:dyDescent="0.2">
      <c r="A31" s="33">
        <v>29</v>
      </c>
      <c r="B31" s="68" t="s">
        <v>41</v>
      </c>
      <c r="C31" s="57" t="s">
        <v>2</v>
      </c>
      <c r="D31" s="156">
        <v>250</v>
      </c>
      <c r="E31" s="156">
        <v>210</v>
      </c>
      <c r="F31" s="156"/>
      <c r="G31" s="98">
        <f t="shared" si="3"/>
        <v>230</v>
      </c>
      <c r="H31" s="98">
        <f t="shared" si="4"/>
        <v>230</v>
      </c>
      <c r="I31" s="98">
        <v>290</v>
      </c>
      <c r="J31" s="148">
        <f t="shared" si="2"/>
        <v>79.310344827586206</v>
      </c>
    </row>
    <row r="32" spans="1:15" ht="24.95" customHeight="1" x14ac:dyDescent="0.2">
      <c r="A32" s="33">
        <v>30</v>
      </c>
      <c r="B32" s="68" t="s">
        <v>100</v>
      </c>
      <c r="C32" s="57" t="s">
        <v>2</v>
      </c>
      <c r="D32" s="156"/>
      <c r="E32" s="156"/>
      <c r="F32" s="156"/>
      <c r="G32" s="98" t="e">
        <f t="shared" si="3"/>
        <v>#DIV/0!</v>
      </c>
      <c r="H32" s="98" t="str">
        <f t="shared" si="4"/>
        <v/>
      </c>
      <c r="I32" s="98" t="s">
        <v>203</v>
      </c>
      <c r="J32" s="148" t="e">
        <f t="shared" si="2"/>
        <v>#VALUE!</v>
      </c>
    </row>
    <row r="33" spans="1:15" ht="24.95" customHeight="1" x14ac:dyDescent="0.2">
      <c r="A33" s="33">
        <v>31</v>
      </c>
      <c r="B33" s="68" t="s">
        <v>77</v>
      </c>
      <c r="C33" s="57" t="s">
        <v>2</v>
      </c>
      <c r="D33" s="156">
        <v>635</v>
      </c>
      <c r="E33" s="169">
        <v>620</v>
      </c>
      <c r="F33" s="156"/>
      <c r="G33" s="98">
        <f t="shared" si="3"/>
        <v>627.5</v>
      </c>
      <c r="H33" s="98">
        <f t="shared" si="4"/>
        <v>627.5</v>
      </c>
      <c r="I33" s="98">
        <v>660</v>
      </c>
      <c r="J33" s="148">
        <f t="shared" si="2"/>
        <v>95.075757575757578</v>
      </c>
    </row>
    <row r="34" spans="1:15" ht="24.95" customHeight="1" x14ac:dyDescent="0.2">
      <c r="A34" s="33">
        <v>32</v>
      </c>
      <c r="B34" s="68" t="s">
        <v>101</v>
      </c>
      <c r="C34" s="57" t="s">
        <v>2</v>
      </c>
      <c r="D34" s="81">
        <v>512.5</v>
      </c>
      <c r="E34" s="156">
        <v>457.7</v>
      </c>
      <c r="F34" s="156">
        <v>310</v>
      </c>
      <c r="G34" s="98">
        <f t="shared" si="3"/>
        <v>426.73333333333335</v>
      </c>
      <c r="H34" s="98">
        <f t="shared" si="4"/>
        <v>426.73333333333335</v>
      </c>
      <c r="I34" s="98">
        <v>445.54999999999995</v>
      </c>
      <c r="J34" s="148">
        <f t="shared" si="2"/>
        <v>95.77675532113868</v>
      </c>
    </row>
    <row r="35" spans="1:15" ht="24.95" customHeight="1" x14ac:dyDescent="0.2">
      <c r="A35" s="33">
        <v>33</v>
      </c>
      <c r="B35" s="68" t="s">
        <v>49</v>
      </c>
      <c r="C35" s="57" t="s">
        <v>2</v>
      </c>
      <c r="D35" s="156">
        <v>610</v>
      </c>
      <c r="E35" s="156">
        <v>351.6</v>
      </c>
      <c r="F35" s="156">
        <v>340</v>
      </c>
      <c r="G35" s="98">
        <f t="shared" si="3"/>
        <v>433.86666666666662</v>
      </c>
      <c r="H35" s="98">
        <f t="shared" si="4"/>
        <v>433.86666666666662</v>
      </c>
      <c r="I35" s="98">
        <v>426.66666666666669</v>
      </c>
      <c r="J35" s="148">
        <f t="shared" si="2"/>
        <v>101.68749999999997</v>
      </c>
    </row>
    <row r="36" spans="1:15" ht="24.95" customHeight="1" x14ac:dyDescent="0.2">
      <c r="A36" s="33">
        <v>34</v>
      </c>
      <c r="B36" s="68" t="s">
        <v>30</v>
      </c>
      <c r="C36" s="57" t="s">
        <v>2</v>
      </c>
      <c r="D36" s="156"/>
      <c r="E36" s="156"/>
      <c r="F36" s="156"/>
      <c r="G36" s="98" t="e">
        <f t="shared" si="3"/>
        <v>#DIV/0!</v>
      </c>
      <c r="H36" s="98" t="str">
        <f t="shared" si="4"/>
        <v/>
      </c>
      <c r="I36" s="98" t="s">
        <v>203</v>
      </c>
      <c r="J36" s="148" t="e">
        <f t="shared" si="2"/>
        <v>#VALUE!</v>
      </c>
    </row>
    <row r="37" spans="1:15" ht="24.95" customHeight="1" x14ac:dyDescent="0.2">
      <c r="A37" s="33">
        <v>35</v>
      </c>
      <c r="B37" s="68" t="s">
        <v>127</v>
      </c>
      <c r="C37" s="57" t="s">
        <v>2</v>
      </c>
      <c r="D37" s="156"/>
      <c r="E37" s="169"/>
      <c r="F37" s="156"/>
      <c r="G37" s="98" t="e">
        <f t="shared" si="3"/>
        <v>#DIV/0!</v>
      </c>
      <c r="H37" s="98" t="str">
        <f t="shared" si="4"/>
        <v/>
      </c>
      <c r="I37" s="98" t="s">
        <v>203</v>
      </c>
      <c r="J37" s="148" t="e">
        <f t="shared" si="2"/>
        <v>#VALUE!</v>
      </c>
    </row>
    <row r="38" spans="1:15" ht="24.95" customHeight="1" x14ac:dyDescent="0.2">
      <c r="A38" s="33">
        <v>36</v>
      </c>
      <c r="B38" s="68" t="s">
        <v>28</v>
      </c>
      <c r="C38" s="57" t="s">
        <v>2</v>
      </c>
      <c r="D38" s="156"/>
      <c r="E38" s="169"/>
      <c r="F38" s="156">
        <v>56</v>
      </c>
      <c r="G38" s="98">
        <f t="shared" si="3"/>
        <v>56</v>
      </c>
      <c r="H38" s="98">
        <f t="shared" si="4"/>
        <v>56</v>
      </c>
      <c r="I38" s="98" t="s">
        <v>203</v>
      </c>
      <c r="J38" s="148" t="e">
        <f t="shared" si="2"/>
        <v>#VALUE!</v>
      </c>
    </row>
    <row r="39" spans="1:15" ht="24.95" customHeight="1" x14ac:dyDescent="0.2">
      <c r="A39" s="33">
        <v>37</v>
      </c>
      <c r="B39" s="68" t="s">
        <v>21</v>
      </c>
      <c r="C39" s="57" t="s">
        <v>2</v>
      </c>
      <c r="D39" s="169"/>
      <c r="E39" s="156"/>
      <c r="F39" s="156"/>
      <c r="G39" s="98" t="e">
        <f t="shared" si="3"/>
        <v>#DIV/0!</v>
      </c>
      <c r="H39" s="98" t="str">
        <f t="shared" si="4"/>
        <v/>
      </c>
      <c r="I39" s="98" t="s">
        <v>203</v>
      </c>
      <c r="J39" s="148" t="e">
        <f t="shared" si="2"/>
        <v>#VALUE!</v>
      </c>
    </row>
    <row r="40" spans="1:15" ht="24.95" customHeight="1" x14ac:dyDescent="0.2">
      <c r="A40" s="33">
        <v>38</v>
      </c>
      <c r="B40" s="68" t="s">
        <v>137</v>
      </c>
      <c r="C40" s="57" t="s">
        <v>2</v>
      </c>
      <c r="D40" s="156"/>
      <c r="E40" s="156">
        <v>82.8</v>
      </c>
      <c r="F40" s="156">
        <v>87.2</v>
      </c>
      <c r="G40" s="98">
        <f t="shared" si="3"/>
        <v>85</v>
      </c>
      <c r="H40" s="98">
        <f t="shared" si="4"/>
        <v>85</v>
      </c>
      <c r="I40" s="98">
        <v>87.2</v>
      </c>
      <c r="J40" s="148">
        <f t="shared" si="2"/>
        <v>97.477064220183479</v>
      </c>
      <c r="K40" s="1"/>
      <c r="L40" s="1"/>
      <c r="M40" s="1"/>
      <c r="N40" s="1"/>
      <c r="O40" s="1"/>
    </row>
    <row r="41" spans="1:15" ht="24.95" customHeight="1" x14ac:dyDescent="0.2">
      <c r="A41" s="33">
        <v>39</v>
      </c>
      <c r="B41" s="68" t="s">
        <v>22</v>
      </c>
      <c r="C41" s="57" t="s">
        <v>2</v>
      </c>
      <c r="D41" s="169">
        <v>55</v>
      </c>
      <c r="E41" s="156"/>
      <c r="F41" s="156">
        <v>62</v>
      </c>
      <c r="G41" s="98">
        <f t="shared" si="3"/>
        <v>58.5</v>
      </c>
      <c r="H41" s="98">
        <f t="shared" si="4"/>
        <v>58.5</v>
      </c>
      <c r="I41" s="98" t="s">
        <v>203</v>
      </c>
      <c r="J41" s="148" t="e">
        <f t="shared" si="2"/>
        <v>#VALUE!</v>
      </c>
    </row>
    <row r="42" spans="1:15" ht="24.95" customHeight="1" x14ac:dyDescent="0.2">
      <c r="A42" s="33">
        <v>40</v>
      </c>
      <c r="B42" s="68" t="s">
        <v>23</v>
      </c>
      <c r="C42" s="57" t="s">
        <v>2</v>
      </c>
      <c r="D42" s="169">
        <v>41</v>
      </c>
      <c r="E42" s="156"/>
      <c r="F42" s="169">
        <v>50</v>
      </c>
      <c r="G42" s="98">
        <f t="shared" si="3"/>
        <v>45.5</v>
      </c>
      <c r="H42" s="98">
        <f t="shared" si="4"/>
        <v>45.5</v>
      </c>
      <c r="I42" s="98">
        <v>55</v>
      </c>
      <c r="J42" s="148">
        <f t="shared" si="2"/>
        <v>82.727272727272734</v>
      </c>
    </row>
    <row r="43" spans="1:15" ht="24.95" customHeight="1" x14ac:dyDescent="0.2">
      <c r="A43" s="33">
        <v>41</v>
      </c>
      <c r="B43" s="68" t="s">
        <v>27</v>
      </c>
      <c r="C43" s="57" t="s">
        <v>2</v>
      </c>
      <c r="D43" s="169">
        <v>46</v>
      </c>
      <c r="E43" s="156"/>
      <c r="F43" s="169"/>
      <c r="G43" s="98">
        <f t="shared" si="3"/>
        <v>46</v>
      </c>
      <c r="H43" s="98">
        <f t="shared" si="4"/>
        <v>46</v>
      </c>
      <c r="I43" s="98" t="s">
        <v>203</v>
      </c>
      <c r="J43" s="148" t="e">
        <f t="shared" si="2"/>
        <v>#VALUE!</v>
      </c>
    </row>
    <row r="44" spans="1:15" ht="24.95" customHeight="1" x14ac:dyDescent="0.2">
      <c r="A44" s="33">
        <v>42</v>
      </c>
      <c r="B44" s="68" t="s">
        <v>26</v>
      </c>
      <c r="C44" s="57" t="s">
        <v>2</v>
      </c>
      <c r="D44" s="156">
        <v>65</v>
      </c>
      <c r="E44" s="169"/>
      <c r="F44" s="169"/>
      <c r="G44" s="98">
        <f t="shared" si="3"/>
        <v>65</v>
      </c>
      <c r="H44" s="98">
        <f t="shared" si="4"/>
        <v>65</v>
      </c>
      <c r="I44" s="98" t="s">
        <v>203</v>
      </c>
      <c r="J44" s="148" t="e">
        <f t="shared" si="2"/>
        <v>#VALUE!</v>
      </c>
    </row>
    <row r="45" spans="1:15" ht="24.95" customHeight="1" x14ac:dyDescent="0.2">
      <c r="A45" s="33">
        <v>43</v>
      </c>
      <c r="B45" s="68" t="s">
        <v>24</v>
      </c>
      <c r="C45" s="57" t="s">
        <v>2</v>
      </c>
      <c r="D45" s="156">
        <v>163.80000000000001</v>
      </c>
      <c r="E45" s="169">
        <v>125</v>
      </c>
      <c r="F45" s="156"/>
      <c r="G45" s="98">
        <f t="shared" si="3"/>
        <v>144.4</v>
      </c>
      <c r="H45" s="98">
        <f t="shared" si="4"/>
        <v>144.4</v>
      </c>
      <c r="I45" s="98" t="s">
        <v>203</v>
      </c>
      <c r="J45" s="148" t="e">
        <f t="shared" si="2"/>
        <v>#VALUE!</v>
      </c>
    </row>
    <row r="46" spans="1:15" ht="24.95" customHeight="1" x14ac:dyDescent="0.2">
      <c r="A46" s="33">
        <v>44</v>
      </c>
      <c r="B46" s="68" t="s">
        <v>29</v>
      </c>
      <c r="C46" s="57" t="s">
        <v>2</v>
      </c>
      <c r="D46" s="156"/>
      <c r="E46" s="156"/>
      <c r="F46" s="156">
        <v>248</v>
      </c>
      <c r="G46" s="98">
        <f t="shared" si="3"/>
        <v>248</v>
      </c>
      <c r="H46" s="98">
        <f t="shared" si="4"/>
        <v>248</v>
      </c>
      <c r="I46" s="98" t="s">
        <v>203</v>
      </c>
      <c r="J46" s="148" t="e">
        <f t="shared" si="2"/>
        <v>#VALUE!</v>
      </c>
    </row>
    <row r="47" spans="1:15" ht="24.95" customHeight="1" x14ac:dyDescent="0.2">
      <c r="A47" s="33">
        <v>45</v>
      </c>
      <c r="B47" s="68" t="s">
        <v>25</v>
      </c>
      <c r="C47" s="57" t="s">
        <v>2</v>
      </c>
      <c r="D47" s="169"/>
      <c r="E47" s="169"/>
      <c r="F47" s="169">
        <v>40</v>
      </c>
      <c r="G47" s="98">
        <f t="shared" si="3"/>
        <v>40</v>
      </c>
      <c r="H47" s="98">
        <f t="shared" si="4"/>
        <v>40</v>
      </c>
      <c r="I47" s="98" t="s">
        <v>203</v>
      </c>
      <c r="J47" s="148" t="e">
        <f t="shared" si="2"/>
        <v>#VALUE!</v>
      </c>
    </row>
    <row r="48" spans="1:15" ht="24.95" customHeight="1" x14ac:dyDescent="0.2">
      <c r="A48" s="33">
        <v>46</v>
      </c>
      <c r="B48" s="68" t="s">
        <v>73</v>
      </c>
      <c r="C48" s="57" t="s">
        <v>2</v>
      </c>
      <c r="D48" s="169">
        <v>245.3</v>
      </c>
      <c r="E48" s="169">
        <v>242.7</v>
      </c>
      <c r="F48" s="156">
        <v>205.9</v>
      </c>
      <c r="G48" s="98">
        <f t="shared" si="3"/>
        <v>231.29999999999998</v>
      </c>
      <c r="H48" s="98">
        <f t="shared" si="4"/>
        <v>231.29999999999998</v>
      </c>
      <c r="I48" s="98">
        <v>222</v>
      </c>
      <c r="J48" s="148">
        <f t="shared" si="2"/>
        <v>104.18918918918918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56">
        <v>390</v>
      </c>
      <c r="E49" s="169"/>
      <c r="F49" s="156"/>
      <c r="G49" s="98">
        <f t="shared" si="3"/>
        <v>390</v>
      </c>
      <c r="H49" s="98">
        <f t="shared" si="4"/>
        <v>390</v>
      </c>
      <c r="I49" s="153">
        <v>390</v>
      </c>
      <c r="J49" s="148">
        <f t="shared" si="2"/>
        <v>100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156"/>
      <c r="E50" s="156"/>
      <c r="F50" s="156">
        <v>304</v>
      </c>
      <c r="G50" s="98">
        <f t="shared" si="3"/>
        <v>304</v>
      </c>
      <c r="H50" s="98">
        <f t="shared" si="4"/>
        <v>304</v>
      </c>
      <c r="I50" s="98">
        <v>299.25</v>
      </c>
      <c r="J50" s="148">
        <f t="shared" si="2"/>
        <v>101.58730158730158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156"/>
      <c r="E51" s="156">
        <v>2000</v>
      </c>
      <c r="F51" s="169"/>
      <c r="G51" s="98">
        <f t="shared" si="3"/>
        <v>2000</v>
      </c>
      <c r="H51" s="98">
        <f t="shared" si="4"/>
        <v>2000</v>
      </c>
      <c r="I51" s="98" t="s">
        <v>203</v>
      </c>
      <c r="J51" s="148" t="e">
        <f t="shared" si="2"/>
        <v>#VALUE!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169">
        <v>225</v>
      </c>
      <c r="E52" s="156">
        <v>230</v>
      </c>
      <c r="F52" s="156"/>
      <c r="G52" s="98">
        <f t="shared" si="3"/>
        <v>227.5</v>
      </c>
      <c r="H52" s="98">
        <f t="shared" si="4"/>
        <v>227.5</v>
      </c>
      <c r="I52" s="98">
        <v>211.5</v>
      </c>
      <c r="J52" s="148">
        <f t="shared" si="2"/>
        <v>107.56501182033098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56">
        <v>39</v>
      </c>
      <c r="E53" s="156">
        <v>37</v>
      </c>
      <c r="F53" s="156"/>
      <c r="G53" s="98">
        <f t="shared" si="3"/>
        <v>38</v>
      </c>
      <c r="H53" s="98">
        <f t="shared" si="4"/>
        <v>38</v>
      </c>
      <c r="I53" s="98">
        <v>32.5</v>
      </c>
      <c r="J53" s="148">
        <f t="shared" si="2"/>
        <v>116.92307692307693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56">
        <v>72</v>
      </c>
      <c r="E54" s="156"/>
      <c r="F54" s="169">
        <v>65</v>
      </c>
      <c r="G54" s="98">
        <f t="shared" si="3"/>
        <v>68.5</v>
      </c>
      <c r="H54" s="98">
        <f t="shared" si="4"/>
        <v>68.5</v>
      </c>
      <c r="I54" s="98" t="s">
        <v>203</v>
      </c>
      <c r="J54" s="148" t="e">
        <f t="shared" si="2"/>
        <v>#VALUE!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56"/>
      <c r="E55" s="156"/>
      <c r="F55" s="156"/>
      <c r="G55" s="98" t="e">
        <f t="shared" si="3"/>
        <v>#DIV/0!</v>
      </c>
      <c r="H55" s="98" t="str">
        <f t="shared" si="4"/>
        <v/>
      </c>
      <c r="I55" s="98">
        <v>234</v>
      </c>
      <c r="J55" s="148" t="e">
        <f t="shared" si="2"/>
        <v>#VALUE!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56">
        <v>281</v>
      </c>
      <c r="E56" s="156">
        <v>281</v>
      </c>
      <c r="F56" s="156">
        <v>320</v>
      </c>
      <c r="G56" s="98">
        <f t="shared" si="3"/>
        <v>294</v>
      </c>
      <c r="H56" s="98">
        <f t="shared" si="4"/>
        <v>294</v>
      </c>
      <c r="I56" s="98">
        <v>281</v>
      </c>
      <c r="J56" s="148">
        <f t="shared" si="2"/>
        <v>104.62633451957295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56">
        <v>134</v>
      </c>
      <c r="E57" s="156">
        <v>165</v>
      </c>
      <c r="F57" s="156">
        <v>148</v>
      </c>
      <c r="G57" s="98">
        <f t="shared" si="3"/>
        <v>149</v>
      </c>
      <c r="H57" s="98">
        <f t="shared" si="4"/>
        <v>149</v>
      </c>
      <c r="I57" s="98">
        <v>142.30000000000001</v>
      </c>
      <c r="J57" s="148">
        <f t="shared" si="2"/>
        <v>104.70836261419537</v>
      </c>
    </row>
    <row r="58" spans="1:10" ht="24.95" customHeight="1" x14ac:dyDescent="0.2">
      <c r="A58" s="33">
        <v>56</v>
      </c>
      <c r="B58" s="68" t="s">
        <v>199</v>
      </c>
      <c r="C58" s="155" t="s">
        <v>2</v>
      </c>
      <c r="D58" s="156"/>
      <c r="E58" s="169">
        <v>887</v>
      </c>
      <c r="F58" s="156"/>
      <c r="G58" s="91">
        <f t="shared" si="3"/>
        <v>887</v>
      </c>
      <c r="H58" s="91">
        <f t="shared" si="4"/>
        <v>887</v>
      </c>
      <c r="I58" s="91" t="s">
        <v>203</v>
      </c>
      <c r="J58" s="144" t="e">
        <f t="shared" si="2"/>
        <v>#VALUE!</v>
      </c>
    </row>
    <row r="59" spans="1:10" ht="24.95" customHeight="1" x14ac:dyDescent="0.2">
      <c r="A59" s="33">
        <v>57</v>
      </c>
      <c r="B59" s="68" t="s">
        <v>200</v>
      </c>
      <c r="C59" s="155" t="s">
        <v>2</v>
      </c>
      <c r="D59" s="156"/>
      <c r="E59" s="156">
        <v>1100</v>
      </c>
      <c r="F59" s="156"/>
      <c r="G59" s="91">
        <f t="shared" si="3"/>
        <v>1100</v>
      </c>
      <c r="H59" s="91">
        <f t="shared" si="4"/>
        <v>1100</v>
      </c>
      <c r="I59" s="91">
        <v>1200</v>
      </c>
      <c r="J59" s="144">
        <f t="shared" si="2"/>
        <v>91.666666666666657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56">
        <v>174</v>
      </c>
      <c r="E60" s="169">
        <v>181</v>
      </c>
      <c r="F60" s="169">
        <v>200</v>
      </c>
      <c r="G60" s="98">
        <f t="shared" ref="G60:G86" si="5">AVERAGEIF(D60:F60,"&gt;0")</f>
        <v>185</v>
      </c>
      <c r="H60" s="98">
        <f t="shared" ref="H60:H86" si="6">IFERROR(G60,"")</f>
        <v>185</v>
      </c>
      <c r="I60" s="98">
        <v>195.5</v>
      </c>
      <c r="J60" s="148">
        <f t="shared" ref="J60:J116" si="7">H60/I60*100</f>
        <v>94.629156010230176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56"/>
      <c r="E61" s="156"/>
      <c r="F61" s="156"/>
      <c r="G61" s="98" t="e">
        <f t="shared" si="5"/>
        <v>#DIV/0!</v>
      </c>
      <c r="H61" s="98" t="str">
        <f t="shared" si="6"/>
        <v/>
      </c>
      <c r="I61" s="98">
        <v>72.8</v>
      </c>
      <c r="J61" s="148" t="e">
        <f t="shared" si="7"/>
        <v>#VALUE!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69"/>
      <c r="E62" s="169"/>
      <c r="F62" s="156">
        <v>300</v>
      </c>
      <c r="G62" s="98">
        <f t="shared" si="5"/>
        <v>300</v>
      </c>
      <c r="H62" s="98">
        <f t="shared" si="6"/>
        <v>300</v>
      </c>
      <c r="I62" s="98">
        <v>301.73333333333335</v>
      </c>
      <c r="J62" s="148">
        <f t="shared" si="7"/>
        <v>99.425541316836046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56">
        <v>290</v>
      </c>
      <c r="E63" s="169">
        <v>350</v>
      </c>
      <c r="F63" s="156">
        <v>255.3</v>
      </c>
      <c r="G63" s="98">
        <f t="shared" si="5"/>
        <v>298.43333333333334</v>
      </c>
      <c r="H63" s="98">
        <f t="shared" si="6"/>
        <v>298.43333333333334</v>
      </c>
      <c r="I63" s="98">
        <v>313.75</v>
      </c>
      <c r="J63" s="148">
        <f t="shared" si="7"/>
        <v>95.118193891102251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56"/>
      <c r="E64" s="156"/>
      <c r="F64" s="156"/>
      <c r="G64" s="98" t="e">
        <f t="shared" si="5"/>
        <v>#DIV/0!</v>
      </c>
      <c r="H64" s="98" t="str">
        <f t="shared" si="6"/>
        <v/>
      </c>
      <c r="I64" s="98" t="s">
        <v>203</v>
      </c>
      <c r="J64" s="148" t="e">
        <f t="shared" si="7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56">
        <v>55</v>
      </c>
      <c r="E65" s="156"/>
      <c r="F65" s="156"/>
      <c r="G65" s="98">
        <f t="shared" si="5"/>
        <v>55</v>
      </c>
      <c r="H65" s="98">
        <f t="shared" si="6"/>
        <v>55</v>
      </c>
      <c r="I65" s="98" t="s">
        <v>203</v>
      </c>
      <c r="J65" s="148" t="e">
        <f t="shared" si="7"/>
        <v>#VALUE!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56"/>
      <c r="E66" s="156"/>
      <c r="F66" s="156"/>
      <c r="G66" s="98" t="e">
        <f t="shared" si="5"/>
        <v>#DIV/0!</v>
      </c>
      <c r="H66" s="98" t="str">
        <f t="shared" si="6"/>
        <v/>
      </c>
      <c r="I66" s="98" t="s">
        <v>203</v>
      </c>
      <c r="J66" s="148" t="e">
        <f t="shared" si="7"/>
        <v>#VALUE!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56">
        <v>49</v>
      </c>
      <c r="E67" s="156">
        <v>52.7</v>
      </c>
      <c r="F67" s="156">
        <v>48.5</v>
      </c>
      <c r="G67" s="98">
        <f t="shared" si="5"/>
        <v>50.066666666666663</v>
      </c>
      <c r="H67" s="98">
        <f t="shared" si="6"/>
        <v>50.066666666666663</v>
      </c>
      <c r="I67" s="98">
        <v>48.9</v>
      </c>
      <c r="J67" s="148">
        <f t="shared" si="7"/>
        <v>102.38582140422632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56"/>
      <c r="E68" s="156"/>
      <c r="F68" s="156"/>
      <c r="G68" s="98" t="e">
        <f t="shared" si="5"/>
        <v>#DIV/0!</v>
      </c>
      <c r="H68" s="98" t="str">
        <f t="shared" si="6"/>
        <v/>
      </c>
      <c r="I68" s="98" t="s">
        <v>203</v>
      </c>
      <c r="J68" s="148" t="e">
        <f t="shared" si="7"/>
        <v>#VALUE!</v>
      </c>
    </row>
    <row r="69" spans="1:10" ht="36.75" customHeight="1" x14ac:dyDescent="0.2">
      <c r="A69" s="33">
        <v>67</v>
      </c>
      <c r="B69" s="84" t="s">
        <v>155</v>
      </c>
      <c r="C69" s="83" t="s">
        <v>2</v>
      </c>
      <c r="D69" s="169">
        <v>493</v>
      </c>
      <c r="E69" s="156"/>
      <c r="F69" s="156">
        <v>470</v>
      </c>
      <c r="G69" s="98">
        <f t="shared" si="5"/>
        <v>481.5</v>
      </c>
      <c r="H69" s="98">
        <f t="shared" si="6"/>
        <v>481.5</v>
      </c>
      <c r="I69" s="98">
        <v>493</v>
      </c>
      <c r="J69" s="148">
        <f t="shared" si="7"/>
        <v>97.667342799188646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156"/>
      <c r="E70" s="156"/>
      <c r="F70" s="156"/>
      <c r="G70" s="98" t="e">
        <f t="shared" si="5"/>
        <v>#DIV/0!</v>
      </c>
      <c r="H70" s="98" t="str">
        <f t="shared" si="6"/>
        <v/>
      </c>
      <c r="I70" s="98" t="s">
        <v>203</v>
      </c>
      <c r="J70" s="148" t="e">
        <f t="shared" si="7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69"/>
      <c r="E71" s="156">
        <v>152.80000000000001</v>
      </c>
      <c r="F71" s="156"/>
      <c r="G71" s="98">
        <f t="shared" si="5"/>
        <v>152.80000000000001</v>
      </c>
      <c r="H71" s="98">
        <f t="shared" si="6"/>
        <v>152.80000000000001</v>
      </c>
      <c r="I71" s="98">
        <v>155.80000000000001</v>
      </c>
      <c r="J71" s="148">
        <f t="shared" si="7"/>
        <v>98.074454428754805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69"/>
      <c r="E72" s="156"/>
      <c r="F72" s="156"/>
      <c r="G72" s="98" t="e">
        <f t="shared" si="5"/>
        <v>#DIV/0!</v>
      </c>
      <c r="H72" s="98" t="str">
        <f t="shared" si="6"/>
        <v/>
      </c>
      <c r="I72" s="98" t="s">
        <v>203</v>
      </c>
      <c r="J72" s="148" t="e">
        <f t="shared" si="7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56"/>
      <c r="E73" s="156"/>
      <c r="F73" s="156"/>
      <c r="G73" s="98" t="e">
        <f t="shared" si="5"/>
        <v>#DIV/0!</v>
      </c>
      <c r="H73" s="98" t="str">
        <f t="shared" si="6"/>
        <v/>
      </c>
      <c r="I73" s="98" t="s">
        <v>203</v>
      </c>
      <c r="J73" s="148" t="e">
        <f t="shared" si="7"/>
        <v>#VALUE!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56">
        <v>330</v>
      </c>
      <c r="E74" s="156"/>
      <c r="F74" s="156"/>
      <c r="G74" s="98">
        <f t="shared" si="5"/>
        <v>330</v>
      </c>
      <c r="H74" s="98">
        <f t="shared" si="6"/>
        <v>330</v>
      </c>
      <c r="I74" s="98" t="s">
        <v>203</v>
      </c>
      <c r="J74" s="148" t="e">
        <f t="shared" si="7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56"/>
      <c r="E75" s="156"/>
      <c r="F75" s="156"/>
      <c r="G75" s="98" t="e">
        <f t="shared" si="5"/>
        <v>#DIV/0!</v>
      </c>
      <c r="H75" s="98" t="str">
        <f t="shared" si="6"/>
        <v/>
      </c>
      <c r="I75" s="98">
        <v>215</v>
      </c>
      <c r="J75" s="148" t="e">
        <f t="shared" si="7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56">
        <v>160</v>
      </c>
      <c r="E76" s="156">
        <v>200</v>
      </c>
      <c r="F76" s="156">
        <v>200</v>
      </c>
      <c r="G76" s="98">
        <f t="shared" si="5"/>
        <v>186.66666666666666</v>
      </c>
      <c r="H76" s="98">
        <f t="shared" si="6"/>
        <v>186.66666666666666</v>
      </c>
      <c r="I76" s="98">
        <v>216</v>
      </c>
      <c r="J76" s="148">
        <f t="shared" si="7"/>
        <v>86.419753086419746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56">
        <v>213.2</v>
      </c>
      <c r="E77" s="156">
        <v>195.3</v>
      </c>
      <c r="F77" s="156">
        <v>205.9</v>
      </c>
      <c r="G77" s="98">
        <f t="shared" si="5"/>
        <v>204.79999999999998</v>
      </c>
      <c r="H77" s="98">
        <f t="shared" si="6"/>
        <v>204.79999999999998</v>
      </c>
      <c r="I77" s="98">
        <v>197.9</v>
      </c>
      <c r="J77" s="148">
        <f t="shared" si="7"/>
        <v>103.4866093986862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56">
        <v>280</v>
      </c>
      <c r="E78" s="156"/>
      <c r="F78" s="156"/>
      <c r="G78" s="98">
        <f t="shared" si="5"/>
        <v>280</v>
      </c>
      <c r="H78" s="98">
        <f t="shared" si="6"/>
        <v>280</v>
      </c>
      <c r="I78" s="98" t="s">
        <v>203</v>
      </c>
      <c r="J78" s="148" t="e">
        <f t="shared" si="7"/>
        <v>#VALUE!</v>
      </c>
    </row>
    <row r="79" spans="1:10" ht="36.75" customHeight="1" x14ac:dyDescent="0.2">
      <c r="A79" s="33">
        <v>77</v>
      </c>
      <c r="B79" s="68" t="s">
        <v>14</v>
      </c>
      <c r="C79" s="57" t="s">
        <v>2</v>
      </c>
      <c r="D79" s="156"/>
      <c r="E79" s="156">
        <v>354</v>
      </c>
      <c r="F79" s="156"/>
      <c r="G79" s="98">
        <f t="shared" si="5"/>
        <v>354</v>
      </c>
      <c r="H79" s="98">
        <f t="shared" si="6"/>
        <v>354</v>
      </c>
      <c r="I79" s="98">
        <v>348</v>
      </c>
      <c r="J79" s="148">
        <f t="shared" si="7"/>
        <v>101.72413793103448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56">
        <v>255</v>
      </c>
      <c r="E80" s="156">
        <v>221.8</v>
      </c>
      <c r="F80" s="156"/>
      <c r="G80" s="98">
        <f t="shared" si="5"/>
        <v>238.4</v>
      </c>
      <c r="H80" s="98">
        <f t="shared" si="6"/>
        <v>238.4</v>
      </c>
      <c r="I80" s="98">
        <v>217.3</v>
      </c>
      <c r="J80" s="148">
        <f t="shared" si="7"/>
        <v>109.71007823285778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56">
        <v>180</v>
      </c>
      <c r="E81" s="156">
        <v>210.9</v>
      </c>
      <c r="F81" s="156">
        <v>165</v>
      </c>
      <c r="G81" s="98">
        <f t="shared" si="5"/>
        <v>185.29999999999998</v>
      </c>
      <c r="H81" s="98">
        <f t="shared" si="6"/>
        <v>185.29999999999998</v>
      </c>
      <c r="I81" s="98">
        <v>182.33333333333334</v>
      </c>
      <c r="J81" s="148">
        <f t="shared" si="7"/>
        <v>101.6270566727605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69"/>
      <c r="E82" s="156">
        <v>296.60000000000002</v>
      </c>
      <c r="F82" s="169">
        <v>195</v>
      </c>
      <c r="G82" s="98">
        <f t="shared" si="5"/>
        <v>245.8</v>
      </c>
      <c r="H82" s="98">
        <f t="shared" si="6"/>
        <v>245.8</v>
      </c>
      <c r="I82" s="98" t="s">
        <v>203</v>
      </c>
      <c r="J82" s="148" t="e">
        <f t="shared" si="7"/>
        <v>#VALUE!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56"/>
      <c r="E83" s="156">
        <v>193.5</v>
      </c>
      <c r="F83" s="156"/>
      <c r="G83" s="98">
        <f t="shared" si="5"/>
        <v>193.5</v>
      </c>
      <c r="H83" s="98">
        <f t="shared" si="6"/>
        <v>193.5</v>
      </c>
      <c r="I83" s="98">
        <v>200.5</v>
      </c>
      <c r="J83" s="148">
        <f t="shared" si="7"/>
        <v>96.508728179551113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56">
        <v>220</v>
      </c>
      <c r="E84" s="156">
        <v>220</v>
      </c>
      <c r="F84" s="156"/>
      <c r="G84" s="98">
        <f t="shared" si="5"/>
        <v>220</v>
      </c>
      <c r="H84" s="98">
        <f t="shared" si="6"/>
        <v>220</v>
      </c>
      <c r="I84" s="98">
        <v>209</v>
      </c>
      <c r="J84" s="148">
        <f t="shared" si="7"/>
        <v>105.26315789473684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56"/>
      <c r="E85" s="156"/>
      <c r="F85" s="156"/>
      <c r="G85" s="98" t="e">
        <f t="shared" si="5"/>
        <v>#DIV/0!</v>
      </c>
      <c r="H85" s="98" t="str">
        <f t="shared" si="6"/>
        <v/>
      </c>
      <c r="I85" s="98">
        <v>1075</v>
      </c>
      <c r="J85" s="148" t="e">
        <f t="shared" si="7"/>
        <v>#VALUE!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56"/>
      <c r="E86" s="156"/>
      <c r="F86" s="156"/>
      <c r="G86" s="98" t="e">
        <f t="shared" si="5"/>
        <v>#DIV/0!</v>
      </c>
      <c r="H86" s="98" t="str">
        <f t="shared" si="6"/>
        <v/>
      </c>
      <c r="I86" s="98" t="s">
        <v>203</v>
      </c>
      <c r="J86" s="148" t="e">
        <f t="shared" si="7"/>
        <v>#VALUE!</v>
      </c>
    </row>
    <row r="87" spans="1:10" ht="24.95" customHeight="1" x14ac:dyDescent="0.2">
      <c r="A87" s="33">
        <v>85</v>
      </c>
      <c r="B87" s="84" t="s">
        <v>161</v>
      </c>
      <c r="C87" s="85" t="s">
        <v>2</v>
      </c>
      <c r="D87" s="156"/>
      <c r="E87" s="156"/>
      <c r="F87" s="156"/>
      <c r="G87" s="98" t="e">
        <f t="shared" ref="G87:G115" si="8">AVERAGEIF(D87:F87,"&gt;0")</f>
        <v>#DIV/0!</v>
      </c>
      <c r="H87" s="98" t="str">
        <f t="shared" ref="H87:H115" si="9">IFERROR(G87,"")</f>
        <v/>
      </c>
      <c r="I87" s="98" t="s">
        <v>203</v>
      </c>
      <c r="J87" s="148" t="e">
        <f t="shared" si="7"/>
        <v>#VALUE!</v>
      </c>
    </row>
    <row r="88" spans="1:10" ht="24.95" customHeight="1" x14ac:dyDescent="0.2">
      <c r="A88" s="33">
        <v>86</v>
      </c>
      <c r="B88" s="84" t="s">
        <v>162</v>
      </c>
      <c r="C88" s="85" t="s">
        <v>2</v>
      </c>
      <c r="D88" s="156"/>
      <c r="E88" s="156"/>
      <c r="F88" s="156"/>
      <c r="G88" s="98" t="e">
        <f t="shared" si="8"/>
        <v>#DIV/0!</v>
      </c>
      <c r="H88" s="98" t="str">
        <f t="shared" si="9"/>
        <v/>
      </c>
      <c r="I88" s="98" t="s">
        <v>203</v>
      </c>
      <c r="J88" s="148" t="e">
        <f t="shared" si="7"/>
        <v>#VALUE!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56"/>
      <c r="E89" s="156"/>
      <c r="F89" s="156"/>
      <c r="G89" s="98" t="e">
        <f t="shared" si="8"/>
        <v>#DIV/0!</v>
      </c>
      <c r="H89" s="98" t="str">
        <f t="shared" si="9"/>
        <v/>
      </c>
      <c r="I89" s="98">
        <v>348</v>
      </c>
      <c r="J89" s="148" t="e">
        <f t="shared" si="7"/>
        <v>#VALUE!</v>
      </c>
    </row>
    <row r="90" spans="1:10" ht="24.95" customHeight="1" x14ac:dyDescent="0.2">
      <c r="A90" s="33">
        <v>88</v>
      </c>
      <c r="B90" s="68" t="s">
        <v>76</v>
      </c>
      <c r="C90" s="57" t="s">
        <v>2</v>
      </c>
      <c r="D90" s="156">
        <v>618</v>
      </c>
      <c r="E90" s="156">
        <v>555</v>
      </c>
      <c r="F90" s="156">
        <v>497</v>
      </c>
      <c r="G90" s="98">
        <f t="shared" si="8"/>
        <v>556.66666666666663</v>
      </c>
      <c r="H90" s="98">
        <f t="shared" si="9"/>
        <v>556.66666666666663</v>
      </c>
      <c r="I90" s="98">
        <v>532</v>
      </c>
      <c r="J90" s="148">
        <f t="shared" si="7"/>
        <v>104.63659147869673</v>
      </c>
    </row>
    <row r="91" spans="1:10" ht="24.95" customHeight="1" x14ac:dyDescent="0.2">
      <c r="A91" s="33">
        <v>89</v>
      </c>
      <c r="B91" s="68" t="s">
        <v>31</v>
      </c>
      <c r="C91" s="57" t="s">
        <v>2</v>
      </c>
      <c r="D91" s="156">
        <v>97</v>
      </c>
      <c r="E91" s="156"/>
      <c r="F91" s="156">
        <v>85</v>
      </c>
      <c r="G91" s="98">
        <f t="shared" si="8"/>
        <v>91</v>
      </c>
      <c r="H91" s="98">
        <f t="shared" si="9"/>
        <v>91</v>
      </c>
      <c r="I91" s="98">
        <v>87.2</v>
      </c>
      <c r="J91" s="148">
        <f t="shared" si="7"/>
        <v>104.35779816513761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56"/>
      <c r="E92" s="156"/>
      <c r="F92" s="156"/>
      <c r="G92" s="98" t="e">
        <f t="shared" si="8"/>
        <v>#DIV/0!</v>
      </c>
      <c r="H92" s="98" t="str">
        <f t="shared" si="9"/>
        <v/>
      </c>
      <c r="I92" s="98" t="s">
        <v>203</v>
      </c>
      <c r="J92" s="148" t="e">
        <f t="shared" si="7"/>
        <v>#VALUE!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56"/>
      <c r="E93" s="156"/>
      <c r="F93" s="156"/>
      <c r="G93" s="98" t="e">
        <f t="shared" si="8"/>
        <v>#DIV/0!</v>
      </c>
      <c r="H93" s="98" t="str">
        <f t="shared" si="9"/>
        <v/>
      </c>
      <c r="I93" s="98">
        <v>324.39999999999998</v>
      </c>
      <c r="J93" s="148" t="e">
        <f t="shared" si="7"/>
        <v>#VALUE!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56"/>
      <c r="E94" s="156"/>
      <c r="F94" s="156"/>
      <c r="G94" s="98" t="e">
        <f t="shared" si="8"/>
        <v>#DIV/0!</v>
      </c>
      <c r="H94" s="98" t="str">
        <f t="shared" si="9"/>
        <v/>
      </c>
      <c r="I94" s="98" t="s">
        <v>203</v>
      </c>
      <c r="J94" s="148" t="e">
        <f t="shared" si="7"/>
        <v>#VALUE!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56">
        <v>340</v>
      </c>
      <c r="E95" s="156"/>
      <c r="F95" s="156"/>
      <c r="G95" s="98">
        <f t="shared" si="8"/>
        <v>340</v>
      </c>
      <c r="H95" s="98">
        <f t="shared" si="9"/>
        <v>340</v>
      </c>
      <c r="I95" s="98" t="s">
        <v>203</v>
      </c>
      <c r="J95" s="148" t="e">
        <f t="shared" si="7"/>
        <v>#VALUE!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56"/>
      <c r="E96" s="156"/>
      <c r="F96" s="156"/>
      <c r="G96" s="98" t="e">
        <f t="shared" si="8"/>
        <v>#DIV/0!</v>
      </c>
      <c r="H96" s="98" t="str">
        <f t="shared" si="9"/>
        <v/>
      </c>
      <c r="I96" s="98" t="s">
        <v>203</v>
      </c>
      <c r="J96" s="148" t="e">
        <f t="shared" si="7"/>
        <v>#VALUE!</v>
      </c>
    </row>
    <row r="97" spans="1:10" ht="21" customHeight="1" x14ac:dyDescent="0.2">
      <c r="A97" s="33">
        <v>95</v>
      </c>
      <c r="B97" s="84" t="s">
        <v>164</v>
      </c>
      <c r="C97" s="83" t="s">
        <v>61</v>
      </c>
      <c r="D97" s="156"/>
      <c r="E97" s="156"/>
      <c r="F97" s="156"/>
      <c r="G97" s="98" t="e">
        <f t="shared" si="8"/>
        <v>#DIV/0!</v>
      </c>
      <c r="H97" s="98" t="str">
        <f t="shared" si="9"/>
        <v/>
      </c>
      <c r="I97" s="98" t="s">
        <v>203</v>
      </c>
      <c r="J97" s="148" t="e">
        <f t="shared" si="7"/>
        <v>#VALUE!</v>
      </c>
    </row>
    <row r="98" spans="1:10" ht="32.25" customHeight="1" x14ac:dyDescent="0.2">
      <c r="A98" s="33">
        <v>96</v>
      </c>
      <c r="B98" s="84" t="s">
        <v>165</v>
      </c>
      <c r="C98" s="83" t="s">
        <v>61</v>
      </c>
      <c r="D98" s="156">
        <v>99</v>
      </c>
      <c r="E98" s="156">
        <v>115</v>
      </c>
      <c r="F98" s="156"/>
      <c r="G98" s="98">
        <f t="shared" si="8"/>
        <v>107</v>
      </c>
      <c r="H98" s="98">
        <f t="shared" si="9"/>
        <v>107</v>
      </c>
      <c r="I98" s="98" t="s">
        <v>203</v>
      </c>
      <c r="J98" s="148" t="e">
        <f t="shared" si="7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69"/>
      <c r="E99" s="169"/>
      <c r="F99" s="156">
        <v>23</v>
      </c>
      <c r="G99" s="98">
        <f t="shared" si="8"/>
        <v>23</v>
      </c>
      <c r="H99" s="98">
        <f t="shared" si="9"/>
        <v>23</v>
      </c>
      <c r="I99" s="98">
        <v>28</v>
      </c>
      <c r="J99" s="148">
        <f t="shared" si="7"/>
        <v>82.142857142857139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56"/>
      <c r="E100" s="156">
        <v>115</v>
      </c>
      <c r="F100" s="156">
        <v>120</v>
      </c>
      <c r="G100" s="98">
        <f t="shared" si="8"/>
        <v>117.5</v>
      </c>
      <c r="H100" s="98">
        <f t="shared" si="9"/>
        <v>117.5</v>
      </c>
      <c r="I100" s="98">
        <v>104.76666666666667</v>
      </c>
      <c r="J100" s="148">
        <f t="shared" si="7"/>
        <v>112.15399300031817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56">
        <v>20</v>
      </c>
      <c r="E101" s="156">
        <v>18</v>
      </c>
      <c r="F101" s="156">
        <v>19</v>
      </c>
      <c r="G101" s="98">
        <f t="shared" si="8"/>
        <v>19</v>
      </c>
      <c r="H101" s="98">
        <f t="shared" si="9"/>
        <v>19</v>
      </c>
      <c r="I101" s="98">
        <v>19</v>
      </c>
      <c r="J101" s="148">
        <f t="shared" si="7"/>
        <v>100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69"/>
      <c r="E102" s="156">
        <v>258</v>
      </c>
      <c r="F102" s="156"/>
      <c r="G102" s="98">
        <f t="shared" si="8"/>
        <v>258</v>
      </c>
      <c r="H102" s="98">
        <f t="shared" si="9"/>
        <v>258</v>
      </c>
      <c r="I102" s="98" t="s">
        <v>203</v>
      </c>
      <c r="J102" s="148" t="e">
        <f t="shared" si="7"/>
        <v>#VALUE!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56">
        <v>150</v>
      </c>
      <c r="E103" s="156">
        <v>232</v>
      </c>
      <c r="F103" s="156"/>
      <c r="G103" s="98">
        <f t="shared" si="8"/>
        <v>191</v>
      </c>
      <c r="H103" s="98">
        <f t="shared" si="9"/>
        <v>191</v>
      </c>
      <c r="I103" s="98">
        <v>191</v>
      </c>
      <c r="J103" s="148">
        <f t="shared" si="7"/>
        <v>100</v>
      </c>
    </row>
    <row r="104" spans="1:10" ht="27.75" customHeight="1" x14ac:dyDescent="0.2">
      <c r="A104" s="33">
        <v>102</v>
      </c>
      <c r="B104" s="68" t="s">
        <v>115</v>
      </c>
      <c r="C104" s="57" t="s">
        <v>2</v>
      </c>
      <c r="D104" s="156">
        <v>1000</v>
      </c>
      <c r="E104" s="156">
        <v>690.9</v>
      </c>
      <c r="F104" s="156">
        <v>860</v>
      </c>
      <c r="G104" s="98">
        <f t="shared" si="8"/>
        <v>850.30000000000007</v>
      </c>
      <c r="H104" s="98">
        <f t="shared" si="9"/>
        <v>850.30000000000007</v>
      </c>
      <c r="I104" s="98">
        <v>858.33333333333337</v>
      </c>
      <c r="J104" s="148">
        <f t="shared" si="7"/>
        <v>99.064077669902915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56"/>
      <c r="E105" s="156"/>
      <c r="F105" s="156"/>
      <c r="G105" s="98" t="e">
        <f t="shared" si="8"/>
        <v>#DIV/0!</v>
      </c>
      <c r="H105" s="98" t="str">
        <f t="shared" si="9"/>
        <v/>
      </c>
      <c r="I105" s="98" t="s">
        <v>203</v>
      </c>
      <c r="J105" s="148" t="e">
        <f t="shared" si="7"/>
        <v>#VALUE!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56"/>
      <c r="E106" s="156"/>
      <c r="F106" s="156"/>
      <c r="G106" s="98" t="e">
        <f t="shared" si="8"/>
        <v>#DIV/0!</v>
      </c>
      <c r="H106" s="98" t="str">
        <f t="shared" si="9"/>
        <v/>
      </c>
      <c r="I106" s="98" t="s">
        <v>203</v>
      </c>
      <c r="J106" s="148" t="e">
        <f t="shared" si="7"/>
        <v>#VALUE!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69"/>
      <c r="E107" s="169"/>
      <c r="F107" s="169"/>
      <c r="G107" s="98" t="e">
        <f t="shared" si="8"/>
        <v>#DIV/0!</v>
      </c>
      <c r="H107" s="98" t="str">
        <f t="shared" si="9"/>
        <v/>
      </c>
      <c r="I107" s="98" t="s">
        <v>203</v>
      </c>
      <c r="J107" s="148" t="e">
        <f t="shared" si="7"/>
        <v>#VALUE!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56">
        <v>210</v>
      </c>
      <c r="E108" s="156"/>
      <c r="F108" s="156"/>
      <c r="G108" s="98">
        <f t="shared" si="8"/>
        <v>210</v>
      </c>
      <c r="H108" s="98">
        <f t="shared" si="9"/>
        <v>210</v>
      </c>
      <c r="I108" s="98">
        <v>309.5</v>
      </c>
      <c r="J108" s="148">
        <f t="shared" si="7"/>
        <v>67.851373182552493</v>
      </c>
    </row>
    <row r="109" spans="1:10" ht="31.5" customHeight="1" x14ac:dyDescent="0.2">
      <c r="A109" s="33">
        <v>107</v>
      </c>
      <c r="B109" s="68" t="s">
        <v>116</v>
      </c>
      <c r="C109" s="57" t="s">
        <v>2</v>
      </c>
      <c r="D109" s="156">
        <v>180.6</v>
      </c>
      <c r="E109" s="156">
        <v>208.4</v>
      </c>
      <c r="F109" s="156"/>
      <c r="G109" s="98">
        <f t="shared" si="8"/>
        <v>194.5</v>
      </c>
      <c r="H109" s="98">
        <f t="shared" si="9"/>
        <v>194.5</v>
      </c>
      <c r="I109" s="98">
        <v>202.8</v>
      </c>
      <c r="J109" s="148">
        <f t="shared" si="7"/>
        <v>95.907297830374745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56">
        <v>175</v>
      </c>
      <c r="E110" s="156">
        <v>198</v>
      </c>
      <c r="F110" s="156"/>
      <c r="G110" s="98">
        <f t="shared" si="8"/>
        <v>186.5</v>
      </c>
      <c r="H110" s="98">
        <f t="shared" si="9"/>
        <v>186.5</v>
      </c>
      <c r="I110" s="98" t="s">
        <v>203</v>
      </c>
      <c r="J110" s="148" t="e">
        <f t="shared" si="7"/>
        <v>#VALUE!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56">
        <v>350</v>
      </c>
      <c r="E111" s="156">
        <v>379.3</v>
      </c>
      <c r="F111" s="156">
        <v>257</v>
      </c>
      <c r="G111" s="98">
        <f t="shared" si="8"/>
        <v>328.76666666666665</v>
      </c>
      <c r="H111" s="98">
        <f t="shared" si="9"/>
        <v>328.76666666666665</v>
      </c>
      <c r="I111" s="98">
        <v>345.3</v>
      </c>
      <c r="J111" s="148">
        <f t="shared" si="7"/>
        <v>95.211893039868698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69">
        <v>86</v>
      </c>
      <c r="E112" s="169">
        <v>86</v>
      </c>
      <c r="F112" s="156">
        <v>84</v>
      </c>
      <c r="G112" s="98">
        <f t="shared" si="8"/>
        <v>85.333333333333329</v>
      </c>
      <c r="H112" s="98">
        <f t="shared" si="9"/>
        <v>85.333333333333329</v>
      </c>
      <c r="I112" s="98">
        <v>84</v>
      </c>
      <c r="J112" s="148">
        <f t="shared" si="7"/>
        <v>101.58730158730158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69">
        <v>76</v>
      </c>
      <c r="E113" s="169">
        <v>76</v>
      </c>
      <c r="F113" s="156">
        <v>73.3</v>
      </c>
      <c r="G113" s="98">
        <f t="shared" si="8"/>
        <v>75.100000000000009</v>
      </c>
      <c r="H113" s="98">
        <f t="shared" si="9"/>
        <v>75.100000000000009</v>
      </c>
      <c r="I113" s="98">
        <v>73.3</v>
      </c>
      <c r="J113" s="148">
        <f t="shared" si="7"/>
        <v>102.45566166439292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56"/>
      <c r="E114" s="169">
        <v>2.2599999999999998</v>
      </c>
      <c r="F114" s="169">
        <v>1.9</v>
      </c>
      <c r="G114" s="98">
        <f t="shared" si="8"/>
        <v>2.08</v>
      </c>
      <c r="H114" s="98">
        <f t="shared" si="9"/>
        <v>2.08</v>
      </c>
      <c r="I114" s="98">
        <v>2.0533333333333332</v>
      </c>
      <c r="J114" s="148">
        <f t="shared" si="7"/>
        <v>101.2987012987013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56">
        <v>950</v>
      </c>
      <c r="E115" s="156">
        <v>980</v>
      </c>
      <c r="F115" s="169">
        <v>975</v>
      </c>
      <c r="G115" s="98">
        <f t="shared" si="8"/>
        <v>968.33333333333337</v>
      </c>
      <c r="H115" s="98">
        <f t="shared" si="9"/>
        <v>968.33333333333337</v>
      </c>
      <c r="I115" s="98">
        <v>925</v>
      </c>
      <c r="J115" s="148">
        <f t="shared" si="7"/>
        <v>104.68468468468468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56">
        <v>480</v>
      </c>
      <c r="E116" s="156"/>
      <c r="F116" s="156"/>
      <c r="G116" s="98">
        <f t="shared" ref="G116:G123" si="10">AVERAGEIF(D116:F116,"&gt;0")</f>
        <v>480</v>
      </c>
      <c r="H116" s="98">
        <f t="shared" ref="H116:H123" si="11">IFERROR(G116,"")</f>
        <v>480</v>
      </c>
      <c r="I116" s="98" t="s">
        <v>203</v>
      </c>
      <c r="J116" s="148" t="e">
        <f t="shared" si="7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56">
        <v>310</v>
      </c>
      <c r="E117" s="156">
        <v>303</v>
      </c>
      <c r="F117" s="156"/>
      <c r="G117" s="98">
        <f t="shared" si="10"/>
        <v>306.5</v>
      </c>
      <c r="H117" s="98">
        <f t="shared" si="11"/>
        <v>306.5</v>
      </c>
      <c r="I117" s="98">
        <v>303</v>
      </c>
      <c r="J117" s="148">
        <f t="shared" ref="J117:J123" si="12">H117/I117*100</f>
        <v>101.15511551155116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56">
        <v>330</v>
      </c>
      <c r="E118" s="169"/>
      <c r="F118" s="156"/>
      <c r="G118" s="98">
        <f t="shared" si="10"/>
        <v>330</v>
      </c>
      <c r="H118" s="98">
        <f t="shared" si="11"/>
        <v>330</v>
      </c>
      <c r="I118" s="98" t="s">
        <v>203</v>
      </c>
      <c r="J118" s="148" t="e">
        <f t="shared" si="12"/>
        <v>#VALUE!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56"/>
      <c r="E119" s="156"/>
      <c r="F119" s="156"/>
      <c r="G119" s="98" t="e">
        <f t="shared" si="10"/>
        <v>#DIV/0!</v>
      </c>
      <c r="H119" s="98" t="str">
        <f t="shared" si="11"/>
        <v/>
      </c>
      <c r="I119" s="98" t="s">
        <v>203</v>
      </c>
      <c r="J119" s="148" t="e">
        <f t="shared" si="12"/>
        <v>#VALUE!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56"/>
      <c r="E120" s="156"/>
      <c r="F120" s="156"/>
      <c r="G120" s="98" t="e">
        <f t="shared" si="10"/>
        <v>#DIV/0!</v>
      </c>
      <c r="H120" s="98" t="str">
        <f t="shared" si="11"/>
        <v/>
      </c>
      <c r="I120" s="98" t="s">
        <v>203</v>
      </c>
      <c r="J120" s="148" t="e">
        <f t="shared" si="12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55"/>
      <c r="E121" s="155"/>
      <c r="F121" s="155"/>
      <c r="G121" s="98" t="e">
        <f t="shared" si="10"/>
        <v>#DIV/0!</v>
      </c>
      <c r="H121" s="98" t="str">
        <f t="shared" si="11"/>
        <v/>
      </c>
      <c r="I121" s="98" t="s">
        <v>203</v>
      </c>
      <c r="J121" s="148" t="e">
        <f t="shared" si="12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55"/>
      <c r="E122" s="155">
        <v>160</v>
      </c>
      <c r="F122" s="155"/>
      <c r="G122" s="98">
        <f t="shared" si="10"/>
        <v>160</v>
      </c>
      <c r="H122" s="98">
        <f t="shared" si="11"/>
        <v>160</v>
      </c>
      <c r="I122" s="98">
        <v>160</v>
      </c>
      <c r="J122" s="148">
        <f t="shared" si="12"/>
        <v>100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27">
        <v>15.9</v>
      </c>
      <c r="E123" s="127">
        <v>13.3</v>
      </c>
      <c r="F123" s="129"/>
      <c r="G123" s="98">
        <f t="shared" si="10"/>
        <v>14.600000000000001</v>
      </c>
      <c r="H123" s="98">
        <f t="shared" si="11"/>
        <v>14.600000000000001</v>
      </c>
      <c r="I123" s="98">
        <v>13.6</v>
      </c>
      <c r="J123" s="148">
        <f t="shared" si="12"/>
        <v>107.35294117647061</v>
      </c>
    </row>
    <row r="124" spans="1:10" ht="21" customHeight="1" x14ac:dyDescent="0.2">
      <c r="D124" s="49"/>
      <c r="E124" s="49"/>
      <c r="F124" s="49"/>
    </row>
    <row r="125" spans="1:10" ht="21" customHeight="1" x14ac:dyDescent="0.2">
      <c r="D125" s="49"/>
      <c r="E125" s="49"/>
      <c r="F125" s="49"/>
    </row>
    <row r="126" spans="1:10" ht="21" customHeight="1" x14ac:dyDescent="0.2">
      <c r="D126" s="49"/>
      <c r="E126" s="49"/>
      <c r="F126" s="49"/>
    </row>
    <row r="127" spans="1:10" ht="21" customHeight="1" x14ac:dyDescent="0.2">
      <c r="D127" s="49"/>
      <c r="E127" s="49"/>
      <c r="F127" s="49"/>
    </row>
    <row r="128" spans="1:10" ht="21" customHeight="1" x14ac:dyDescent="0.2">
      <c r="D128" s="49"/>
      <c r="E128" s="49"/>
      <c r="F128" s="49"/>
    </row>
    <row r="129" spans="4:6" ht="21" customHeight="1" x14ac:dyDescent="0.2">
      <c r="D129" s="49"/>
      <c r="E129" s="49"/>
      <c r="F129" s="49"/>
    </row>
    <row r="130" spans="4:6" ht="21" customHeight="1" x14ac:dyDescent="0.2">
      <c r="D130" s="49"/>
      <c r="E130" s="49"/>
      <c r="F130" s="49"/>
    </row>
    <row r="131" spans="4:6" ht="21" customHeight="1" x14ac:dyDescent="0.2">
      <c r="D131" s="49"/>
      <c r="E131" s="49"/>
      <c r="F131" s="49"/>
    </row>
    <row r="132" spans="4:6" ht="21" customHeight="1" x14ac:dyDescent="0.2">
      <c r="D132" s="49"/>
      <c r="E132" s="49"/>
      <c r="F132" s="49"/>
    </row>
    <row r="133" spans="4:6" ht="21" customHeight="1" x14ac:dyDescent="0.2">
      <c r="D133" s="49"/>
      <c r="E133" s="49"/>
      <c r="F133" s="49"/>
    </row>
    <row r="134" spans="4:6" ht="21" customHeight="1" x14ac:dyDescent="0.2">
      <c r="D134" s="49"/>
      <c r="E134" s="49"/>
      <c r="F134" s="49"/>
    </row>
    <row r="135" spans="4:6" ht="21" customHeight="1" x14ac:dyDescent="0.2">
      <c r="D135" s="49"/>
      <c r="E135" s="49"/>
      <c r="F135" s="49"/>
    </row>
    <row r="136" spans="4:6" ht="21" customHeight="1" x14ac:dyDescent="0.2">
      <c r="D136" s="49"/>
      <c r="E136" s="49"/>
      <c r="F136" s="49"/>
    </row>
    <row r="137" spans="4:6" ht="21" customHeight="1" x14ac:dyDescent="0.2">
      <c r="D137" s="49"/>
      <c r="E137" s="49"/>
      <c r="F137" s="49"/>
    </row>
    <row r="138" spans="4:6" ht="21" customHeight="1" x14ac:dyDescent="0.2">
      <c r="D138" s="49"/>
      <c r="E138" s="49"/>
      <c r="F138" s="49"/>
    </row>
    <row r="139" spans="4:6" ht="21" customHeight="1" x14ac:dyDescent="0.2">
      <c r="D139" s="49"/>
      <c r="E139" s="49"/>
      <c r="F139" s="49"/>
    </row>
    <row r="140" spans="4:6" ht="21" customHeight="1" x14ac:dyDescent="0.2">
      <c r="D140" s="49"/>
      <c r="E140" s="49"/>
      <c r="F140" s="49"/>
    </row>
    <row r="141" spans="4:6" ht="21" customHeight="1" x14ac:dyDescent="0.2">
      <c r="D141" s="49"/>
      <c r="E141" s="49"/>
      <c r="F141" s="49"/>
    </row>
    <row r="142" spans="4:6" ht="21" customHeight="1" x14ac:dyDescent="0.2">
      <c r="D142" s="49"/>
      <c r="E142" s="49"/>
      <c r="F142" s="49"/>
    </row>
    <row r="143" spans="4:6" ht="21" customHeight="1" x14ac:dyDescent="0.2">
      <c r="D143" s="49"/>
      <c r="E143" s="49"/>
      <c r="F143" s="49"/>
    </row>
    <row r="144" spans="4:6" ht="21" customHeight="1" x14ac:dyDescent="0.2">
      <c r="D144" s="49"/>
      <c r="E144" s="49"/>
      <c r="F144" s="49"/>
    </row>
    <row r="145" spans="4:6" ht="21" customHeight="1" x14ac:dyDescent="0.2">
      <c r="D145" s="49"/>
      <c r="E145" s="49"/>
      <c r="F145" s="49"/>
    </row>
    <row r="146" spans="4:6" ht="21" customHeight="1" x14ac:dyDescent="0.2">
      <c r="D146" s="49"/>
      <c r="E146" s="49"/>
      <c r="F146" s="49"/>
    </row>
    <row r="147" spans="4:6" ht="21" customHeight="1" x14ac:dyDescent="0.2">
      <c r="D147" s="49"/>
      <c r="E147" s="49"/>
      <c r="F147" s="49"/>
    </row>
    <row r="148" spans="4:6" ht="21" customHeight="1" x14ac:dyDescent="0.2">
      <c r="D148" s="49"/>
      <c r="E148" s="49"/>
      <c r="F148" s="49"/>
    </row>
    <row r="149" spans="4:6" ht="21" customHeight="1" x14ac:dyDescent="0.2">
      <c r="D149" s="49"/>
      <c r="E149" s="49"/>
      <c r="F149" s="49"/>
    </row>
    <row r="150" spans="4:6" ht="21" customHeight="1" x14ac:dyDescent="0.2">
      <c r="D150" s="49"/>
      <c r="E150" s="49"/>
      <c r="F150" s="49"/>
    </row>
    <row r="151" spans="4:6" ht="21" customHeight="1" x14ac:dyDescent="0.2">
      <c r="D151" s="49"/>
      <c r="E151" s="49"/>
      <c r="F151" s="49"/>
    </row>
    <row r="152" spans="4:6" ht="21" customHeight="1" x14ac:dyDescent="0.2">
      <c r="D152" s="49"/>
      <c r="E152" s="49"/>
      <c r="F152" s="49"/>
    </row>
    <row r="153" spans="4:6" ht="21" customHeight="1" x14ac:dyDescent="0.2">
      <c r="D153" s="49"/>
      <c r="E153" s="49"/>
      <c r="F153" s="49"/>
    </row>
    <row r="154" spans="4:6" ht="21" customHeight="1" x14ac:dyDescent="0.2">
      <c r="D154" s="49"/>
      <c r="E154" s="49"/>
      <c r="F154" s="49"/>
    </row>
    <row r="155" spans="4:6" ht="21" customHeight="1" x14ac:dyDescent="0.2">
      <c r="D155" s="49"/>
      <c r="E155" s="49"/>
      <c r="F155" s="49"/>
    </row>
    <row r="156" spans="4:6" ht="21" customHeight="1" x14ac:dyDescent="0.2">
      <c r="D156" s="49"/>
      <c r="E156" s="49"/>
      <c r="F156" s="49"/>
    </row>
    <row r="157" spans="4:6" ht="21" customHeight="1" x14ac:dyDescent="0.2">
      <c r="D157" s="49"/>
      <c r="E157" s="49"/>
      <c r="F157" s="49"/>
    </row>
    <row r="158" spans="4:6" ht="21" customHeight="1" x14ac:dyDescent="0.2">
      <c r="D158" s="49"/>
      <c r="E158" s="49"/>
      <c r="F158" s="49"/>
    </row>
    <row r="159" spans="4:6" ht="21" customHeight="1" x14ac:dyDescent="0.2">
      <c r="D159" s="49"/>
      <c r="E159" s="49"/>
      <c r="F159" s="49"/>
    </row>
    <row r="160" spans="4:6" ht="21" customHeight="1" x14ac:dyDescent="0.2">
      <c r="D160" s="49"/>
      <c r="E160" s="49"/>
      <c r="F160" s="49"/>
    </row>
    <row r="161" spans="4:6" ht="21" customHeight="1" x14ac:dyDescent="0.2">
      <c r="D161" s="49"/>
      <c r="E161" s="49"/>
      <c r="F161" s="49"/>
    </row>
    <row r="162" spans="4:6" ht="21" customHeight="1" x14ac:dyDescent="0.2">
      <c r="D162" s="49"/>
      <c r="E162" s="49"/>
      <c r="F162" s="49"/>
    </row>
    <row r="163" spans="4:6" ht="21" customHeight="1" x14ac:dyDescent="0.2">
      <c r="D163" s="49"/>
      <c r="E163" s="49"/>
      <c r="F163" s="49"/>
    </row>
    <row r="164" spans="4:6" ht="21" customHeight="1" x14ac:dyDescent="0.2">
      <c r="D164" s="49"/>
      <c r="E164" s="49"/>
      <c r="F164" s="49"/>
    </row>
    <row r="165" spans="4:6" ht="21" customHeight="1" x14ac:dyDescent="0.2">
      <c r="D165" s="49"/>
      <c r="E165" s="49"/>
      <c r="F165" s="49"/>
    </row>
    <row r="166" spans="4:6" ht="21" customHeight="1" x14ac:dyDescent="0.2">
      <c r="D166" s="49"/>
      <c r="E166" s="49"/>
      <c r="F166" s="49"/>
    </row>
    <row r="167" spans="4:6" ht="21" customHeight="1" x14ac:dyDescent="0.2">
      <c r="D167" s="49"/>
      <c r="E167" s="49"/>
      <c r="F167" s="49"/>
    </row>
    <row r="168" spans="4:6" ht="21" customHeight="1" x14ac:dyDescent="0.2">
      <c r="D168" s="49"/>
      <c r="E168" s="49"/>
      <c r="F168" s="49"/>
    </row>
    <row r="169" spans="4:6" ht="21" customHeight="1" x14ac:dyDescent="0.2">
      <c r="D169" s="49"/>
      <c r="E169" s="49"/>
      <c r="F169" s="49"/>
    </row>
    <row r="170" spans="4:6" ht="21" customHeight="1" x14ac:dyDescent="0.2">
      <c r="D170" s="49"/>
      <c r="E170" s="49"/>
      <c r="F170" s="49"/>
    </row>
    <row r="171" spans="4:6" ht="21" customHeight="1" x14ac:dyDescent="0.2">
      <c r="D171" s="49"/>
      <c r="E171" s="49"/>
      <c r="F171" s="49"/>
    </row>
    <row r="172" spans="4:6" ht="21" customHeight="1" x14ac:dyDescent="0.2">
      <c r="D172" s="49"/>
      <c r="E172" s="49"/>
      <c r="F172" s="49"/>
    </row>
    <row r="173" spans="4:6" ht="21" customHeight="1" x14ac:dyDescent="0.2">
      <c r="D173" s="49"/>
      <c r="E173" s="49"/>
      <c r="F173" s="49"/>
    </row>
    <row r="174" spans="4:6" ht="21" customHeight="1" x14ac:dyDescent="0.2">
      <c r="D174" s="49"/>
      <c r="E174" s="49"/>
      <c r="F174" s="49"/>
    </row>
    <row r="175" spans="4:6" ht="21" customHeight="1" x14ac:dyDescent="0.2">
      <c r="D175" s="49"/>
      <c r="E175" s="49"/>
      <c r="F175" s="49"/>
    </row>
    <row r="176" spans="4:6" ht="21" customHeight="1" x14ac:dyDescent="0.2">
      <c r="D176" s="49"/>
      <c r="E176" s="49"/>
      <c r="F176" s="49"/>
    </row>
    <row r="177" spans="4:6" ht="21" customHeight="1" x14ac:dyDescent="0.2">
      <c r="D177" s="49"/>
      <c r="E177" s="49"/>
      <c r="F177" s="49"/>
    </row>
    <row r="178" spans="4:6" ht="21" customHeight="1" x14ac:dyDescent="0.2">
      <c r="D178" s="49"/>
      <c r="E178" s="49"/>
      <c r="F178" s="49"/>
    </row>
    <row r="179" spans="4:6" ht="21" customHeight="1" x14ac:dyDescent="0.2">
      <c r="D179" s="49"/>
      <c r="E179" s="49"/>
      <c r="F179" s="49"/>
    </row>
  </sheetData>
  <sortState ref="B4:I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+Конда</vt:lpstr>
      <vt:lpstr>+Луговой</vt:lpstr>
      <vt:lpstr>+Болчары</vt:lpstr>
      <vt:lpstr>+Шугур</vt:lpstr>
      <vt:lpstr>+Мортка</vt:lpstr>
      <vt:lpstr>+Юмас,Ямки</vt:lpstr>
      <vt:lpstr>+Междур</vt:lpstr>
      <vt:lpstr>+Кума</vt:lpstr>
      <vt:lpstr>+Половинка</vt:lpstr>
      <vt:lpstr>+Мулымья</vt:lpstr>
      <vt:lpstr>+Леуши</vt:lpstr>
      <vt:lpstr>ИТОГО</vt:lpstr>
      <vt:lpstr>ИТОГО (2)</vt:lpstr>
      <vt:lpstr>ИТОГО!Заголовки_для_печати</vt:lpstr>
      <vt:lpstr>'ИТОГО (2)'!Заголовки_для_печати</vt:lpstr>
      <vt:lpstr>'+Луговой'!Область_печати</vt:lpstr>
      <vt:lpstr>'+Мортка'!Область_печати</vt:lpstr>
      <vt:lpstr>'+Мулымья'!Область_печати</vt:lpstr>
      <vt:lpstr>'+Половинка'!Область_печати</vt:lpstr>
      <vt:lpstr>'+Юмас,Ямки'!Область_печати</vt:lpstr>
      <vt:lpstr>ИТОГО!Область_печати</vt:lpstr>
      <vt:lpstr>'ИТОГО (2)'!Область_печати</vt:lpstr>
    </vt:vector>
  </TitlesOfParts>
  <Company>Госкомстат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</dc:creator>
  <cp:lastModifiedBy>Батенева Диана Романовна</cp:lastModifiedBy>
  <cp:lastPrinted>2024-04-09T10:01:27Z</cp:lastPrinted>
  <dcterms:created xsi:type="dcterms:W3CDTF">2000-06-29T10:34:31Z</dcterms:created>
  <dcterms:modified xsi:type="dcterms:W3CDTF">2024-07-11T11:53:55Z</dcterms:modified>
</cp:coreProperties>
</file>