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21604.ADM\Desktop\"/>
    </mc:Choice>
  </mc:AlternateContent>
  <bookViews>
    <workbookView xWindow="0" yWindow="0" windowWidth="19200" windowHeight="11160"/>
  </bookViews>
  <sheets>
    <sheet name="2017 год" sheetId="1" r:id="rId1"/>
  </sheets>
  <externalReferences>
    <externalReference r:id="rId2"/>
  </externalReferences>
  <definedNames>
    <definedName name="_xlnm._FilterDatabase" localSheetId="0" hidden="1">'2017 год'!$A$2:$M$97</definedName>
    <definedName name="_xlnm.Print_Area" localSheetId="0">'2017 год'!$A$1:$J$99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9" i="1" l="1"/>
  <c r="E99" i="1"/>
  <c r="D99" i="1"/>
  <c r="H99" i="1" s="1"/>
  <c r="H97" i="1"/>
  <c r="G95" i="1"/>
  <c r="E95" i="1"/>
  <c r="D94" i="1"/>
  <c r="H85" i="1"/>
  <c r="H84" i="1"/>
  <c r="H83" i="1"/>
  <c r="H81" i="1"/>
  <c r="H80" i="1"/>
  <c r="D76" i="1"/>
  <c r="H75" i="1"/>
  <c r="F75" i="1"/>
  <c r="G74" i="1"/>
  <c r="H74" i="1" s="1"/>
  <c r="F74" i="1"/>
  <c r="H73" i="1"/>
  <c r="F73" i="1"/>
  <c r="H72" i="1"/>
  <c r="F72" i="1"/>
  <c r="H71" i="1"/>
  <c r="F71" i="1"/>
  <c r="H70" i="1"/>
  <c r="F70" i="1"/>
  <c r="E70" i="1"/>
  <c r="E76" i="1" s="1"/>
  <c r="F76" i="1" s="1"/>
  <c r="G68" i="1"/>
  <c r="E68" i="1"/>
  <c r="D68" i="1"/>
  <c r="H68" i="1" s="1"/>
  <c r="H63" i="1"/>
  <c r="H62" i="1"/>
  <c r="H61" i="1"/>
  <c r="H60" i="1"/>
  <c r="H58" i="1"/>
  <c r="H57" i="1"/>
  <c r="H56" i="1"/>
  <c r="H54" i="1"/>
  <c r="H52" i="1"/>
  <c r="H51" i="1"/>
  <c r="D51" i="1"/>
  <c r="D49" i="1"/>
  <c r="H48" i="1"/>
  <c r="H47" i="1"/>
  <c r="E47" i="1"/>
  <c r="F47" i="1" s="1"/>
  <c r="H46" i="1"/>
  <c r="E46" i="1"/>
  <c r="F46" i="1" s="1"/>
  <c r="H45" i="1"/>
  <c r="E45" i="1"/>
  <c r="E49" i="1" s="1"/>
  <c r="F49" i="1" s="1"/>
  <c r="G44" i="1"/>
  <c r="G49" i="1" s="1"/>
  <c r="H49" i="1" s="1"/>
  <c r="H42" i="1"/>
  <c r="H40" i="1"/>
  <c r="F40" i="1"/>
  <c r="H38" i="1"/>
  <c r="F38" i="1"/>
  <c r="E36" i="1"/>
  <c r="D35" i="1"/>
  <c r="H29" i="1"/>
  <c r="F29" i="1"/>
  <c r="D28" i="1"/>
  <c r="F28" i="1" s="1"/>
  <c r="G27" i="1"/>
  <c r="H27" i="1" s="1"/>
  <c r="D27" i="1"/>
  <c r="F27" i="1" s="1"/>
  <c r="H26" i="1"/>
  <c r="D25" i="1"/>
  <c r="G24" i="1"/>
  <c r="G36" i="1" s="1"/>
  <c r="D24" i="1"/>
  <c r="F24" i="1" s="1"/>
  <c r="G22" i="1"/>
  <c r="D17" i="1"/>
  <c r="D22" i="1" s="1"/>
  <c r="F15" i="1"/>
  <c r="H12" i="1"/>
  <c r="E12" i="1"/>
  <c r="E22" i="1" s="1"/>
  <c r="F22" i="1" s="1"/>
  <c r="H11" i="1"/>
  <c r="F11" i="1"/>
  <c r="H10" i="1"/>
  <c r="F10" i="1"/>
  <c r="F12" i="1" l="1"/>
  <c r="F45" i="1"/>
  <c r="H22" i="1"/>
  <c r="H28" i="1"/>
  <c r="D36" i="1"/>
  <c r="F36" i="1" s="1"/>
  <c r="F68" i="1"/>
  <c r="G76" i="1"/>
  <c r="H76" i="1" s="1"/>
  <c r="F99" i="1"/>
  <c r="H24" i="1"/>
  <c r="D95" i="1"/>
  <c r="H95" i="1" s="1"/>
  <c r="F95" i="1" l="1"/>
  <c r="H36" i="1"/>
</calcChain>
</file>

<file path=xl/sharedStrings.xml><?xml version="1.0" encoding="utf-8"?>
<sst xmlns="http://schemas.openxmlformats.org/spreadsheetml/2006/main" count="108" uniqueCount="101">
  <si>
    <t>№ п/п</t>
  </si>
  <si>
    <t>Наименование государственной (муниципальной) услуги</t>
  </si>
  <si>
    <t>Количество оказанных услуг</t>
  </si>
  <si>
    <t>Целевые показатели услуг установленные в соотвествии с распоряжение от 22.12.2016 №755-р</t>
  </si>
  <si>
    <t>Всего</t>
  </si>
  <si>
    <t>Оказываемых в электронном виде</t>
  </si>
  <si>
    <t xml:space="preserve">Доля услуг, оказанных в электронном виде, % </t>
  </si>
  <si>
    <t>Оказываемых через МБУ Кондинского района МФЦ</t>
  </si>
  <si>
    <t>Доля услуг, оказанных через МБУ Кондинского района МФЦ, %</t>
  </si>
  <si>
    <t xml:space="preserve">Оказываемых в электронном виде,% </t>
  </si>
  <si>
    <t>Оказываемых через МБУ Кондинского района МФЦ, %</t>
  </si>
  <si>
    <t>(4/3*100)</t>
  </si>
  <si>
    <t>(6/3*100)</t>
  </si>
  <si>
    <t>Управление архитектуры и градостроительства</t>
  </si>
  <si>
    <t>Выдача градостроительного плана земельного участка</t>
  </si>
  <si>
    <t>Выдача разрешения на строительство (за исключением случаев, предусмотренных Градостроительным кодексом Российской Федерации, иными федеральными законами) при осуществлении строительства, реконструкции объекта капитального строительства, расположенного на территории муниципального образования Кондинский район</t>
  </si>
  <si>
    <t xml:space="preserve">Выдача разрешения на ввод объекта в эксплуатацию при осуществлении строительства, реконструкции объекта капитального строительства, расположенного на территории муниципального </t>
  </si>
  <si>
    <t>Выдача акта освидетельствования проведения основных работ по строительству объекта индивидуального жилищного строительства (монтаж фундамента, возведение стен и кровли) или проведение работ по реконструкции объекта индивидуального жилищного строительства, в результате которых общая площадь жилого помещения (жилых помещений) реконструируемого объекта увеличивается не менее чем на учетную норму площади жилого помещения, устанавливаемую в соответствии с жилищным законодательством Российской Федерации</t>
  </si>
  <si>
    <t xml:space="preserve">Предоставление разрешения на условно 
разрешенный вид использования земельного 
участка или объекта капитального строительства
</t>
  </si>
  <si>
    <t xml:space="preserve">Предоставление разрешения на 
отклонение от предельных параметров 
разрешенного строительства, реконструкции 
объекта капитального строительства
</t>
  </si>
  <si>
    <t xml:space="preserve">Предоставление сведений, содержащихся 
в информационной системе обеспечения 
градостроительной деятельности
</t>
  </si>
  <si>
    <t xml:space="preserve">Выдача разрешений на установку 
и эксплуатацию рекламных конструкций
</t>
  </si>
  <si>
    <t>Принятие документов, а также выдача решений о переводе или об отказе в переводе жилого помещения в нежилое или нежилого помещения в жилое помещение</t>
  </si>
  <si>
    <t>Прием и заявлений и выдача документов о согласовании переустройства и (или) перепланировки жилого помещения</t>
  </si>
  <si>
    <t>Выдача разрешения на производство земляных работ</t>
  </si>
  <si>
    <t>Выдача разрешения на установку некапитальных нестационарных сооружений, произведений монуметально-декоративного искусства</t>
  </si>
  <si>
    <t>ИТОГО</t>
  </si>
  <si>
    <t>Комитет по управлению муниципальным имуществом</t>
  </si>
  <si>
    <t>Предоставление сведений из реестра муниципального имущества</t>
  </si>
  <si>
    <t>Предоставление информации об объектах недвижимого имущества, находящегося в муниципальной собственности и предназначенных для сдачи в аренду</t>
  </si>
  <si>
    <t>Передача в аренду, безвозмездное пользование имущества, находящегося в  собственности муниципального образования Кондинский район, за исключением земельных участков и жилых помещений</t>
  </si>
  <si>
    <t>Бесплатная передача в собственность граждан Российской Федерации занимаемых ими жилых помещений в муниципальном жилищном фонде (приватизация жилых помещений)</t>
  </si>
  <si>
    <t>Предоставление жилых помещений муниципального специализированного жилищного фонда по договорам найма</t>
  </si>
  <si>
    <t xml:space="preserve">Предоставление жилых помещений муниципального жилищного фонда коммерческого использования </t>
  </si>
  <si>
    <t>Признание помещения жилым помещением, жилого помещения непригодным для проживания и многоквартирного дома аварийным и подлежащим сносу или реконструкции</t>
  </si>
  <si>
    <t>Передача гражданами в муниципальную собственность приватизированных жилых помещений</t>
  </si>
  <si>
    <t>Выдача разрешения (согласия) нанимателю жилого помещения муниципального жилищного фонда на вселение других граждан в качестве членов семьи, проживающих совместно с нанимателем</t>
  </si>
  <si>
    <t>Выдача согласия и оформление документов по обмену жилыми помещениями по договорам социального найма</t>
  </si>
  <si>
    <t>Приём заявлений, документов, а также постановка граждан на учёт в качестве нуждающихся в жилых помещениях</t>
  </si>
  <si>
    <t>Предоставление информации об очерёдности предоставления жилых помещений на условиях социального найма</t>
  </si>
  <si>
    <t>Отдел записи актов гражданского состояния</t>
  </si>
  <si>
    <t>государственная регистрация актов гражданского состояния</t>
  </si>
  <si>
    <t>Архивный отдел</t>
  </si>
  <si>
    <t>Предоставление архивных справок, архивных выписок, копий архивных документов</t>
  </si>
  <si>
    <t>Управление жилищно - коммунального хозяйства</t>
  </si>
  <si>
    <t>Предоставление информации о порядке предоставления жилищно-коммунальных услуг населению</t>
  </si>
  <si>
    <t>Управление опеки и попечительства</t>
  </si>
  <si>
    <t>Назначение помощника совершеннолетнему дееспособному гражданину, который по состоянию здоровья не способен самостоятельно осуществлять и защищать свои права и исполнять свои обязанности</t>
  </si>
  <si>
    <t>х</t>
  </si>
  <si>
    <t>Предоставление информации и прием документов органом опеки и попечительства от лиц, желающих установить опеку над лицами, признанными в установленном порядке недееспособными</t>
  </si>
  <si>
    <t>Социальная поддержка детям-сиротам и детям, оставшимся без попечения родителей, лицам из числа детей-сирот и детей, оставшимся без попечения родителей, законным представителям</t>
  </si>
  <si>
    <t>Предоставление информации и прием документов органом опеки и попечительства от лиц, желающих установить опеку (попечительство) над несовершеннолетними гражданами</t>
  </si>
  <si>
    <t xml:space="preserve">Выдача органом опеки и попечительства разрешений на совершение сделок с имуществом , согласий на отчуждение и (или) на передачу в ипотеку жилых помещений подопечных и несовершеннолетних лиц </t>
  </si>
  <si>
    <t>Управление по природным ресурсам и экологии</t>
  </si>
  <si>
    <t>Выдача копий архивных документов, подтверждающих право на владение землей</t>
  </si>
  <si>
    <t>Утверждение схемы расположения земельного участка или земельных участков на кадастровом плане территории</t>
  </si>
  <si>
    <t>Отнесение земель или земельных участков, находящихся в муниципальной собственности или государственная собственность на которые не разграничена, к определенной категории земель, перевод земель или земельных участков в составе таких земель из одной категории в другую, за исключением земель сельскохозяйственного назначения</t>
  </si>
  <si>
    <t>Предоставление в собственность земельных участков, находящихся в муниципальной собственности или государственная собственность на которые не разграничена, без проведения торгов</t>
  </si>
  <si>
    <t>Предоставление земельных участков из земель сельскохозяйственного назначения, находящихся в муниципальной собственности или государственная собственность на которые не разграничена, крестьянским (фермерским) хозяйствам для осуществления их деятельности</t>
  </si>
  <si>
    <t>Предоставление земельных участков, находящихся в муниципальной собственности, или государственная собственность на которые не разграничена в безвозмездное пользование</t>
  </si>
  <si>
    <t>Предоставление земельных участков, находящихся в муниципальной собственности или государственная собственность на которые не разграничена, на торгах</t>
  </si>
  <si>
    <t>Прекращение права постоянного (бессрочного) пользования земельными участками, находящимися в муниципальной собственности или государственная собственность на которые не разграничена</t>
  </si>
  <si>
    <t>Продажа земельных участков, образованных из земельного участка, предоставленного некоммерческой организации, созданной гражданами, для ведения садоводства, огородничества, дачного хозяйства (за исключением земельных участков, отнесенных к имуществу общего пользования), членам этой некоммерческой организации, без проведения торгов</t>
  </si>
  <si>
    <t>Предоставление земельных участков, находящихся в муниципальной собственности или государственная собственность на которые не разграничена, в аренду без проведения торгов</t>
  </si>
  <si>
    <t>Предварительное согласование предоставления земельного участка</t>
  </si>
  <si>
    <t>Предоставление земельных участков, находящихся в муниципальной собственности или государственная собственность на которые не разграничена, в постоянное (бессрочное) пользование</t>
  </si>
  <si>
    <t xml:space="preserve">Предоставление земельных участков в собственность для индивидуального жилищного строительства из земель, находящихся в муниципальной собственности или государственная собственность на которые не разграничена однократно бесплатно отдельным категориям граждан
</t>
  </si>
  <si>
    <t>Выдача разрешения на использование земель или земельного участка, находящихся в муниципальной собственности или государственная собственность на которые не разграничена</t>
  </si>
  <si>
    <t>Государственная регистрация заявлений о проведении общественной экологической экспертизы</t>
  </si>
  <si>
    <t>Присвоение  объекту адресации адреса,  аннулирование его адреса</t>
  </si>
  <si>
    <t>Выдача разрешений на снос или пересадку зеленых насаждений</t>
  </si>
  <si>
    <t>Управление образования</t>
  </si>
  <si>
    <t>Организация отдыха детей в каникулярное время в части предоставления детям, имеющих место жительства в муниципальном образовании Кондинский район, путевок в организации отдыха детей и их оздоровления</t>
  </si>
  <si>
    <t>Прием заявлений, постановка на учет и зачисление детей в образовательные организации, реализующие основную образовательную программу дошкольного образования (детские сады)</t>
  </si>
  <si>
    <t>Предоставление информации об организации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программам, а также дополнительного образования в муниципальных образовательных организациях</t>
  </si>
  <si>
    <t>Предоставление информации о текущей успеваемости учащегося, ведение электронного дневника и электронного журнала успеваемости</t>
  </si>
  <si>
    <t>Зачисление в образовательную организацию</t>
  </si>
  <si>
    <t>Предоставление информации об образовательных программах и учебных планах, рабочих программах учебных курсов, предметов, дисциплин (модулей), годовых календарных учебных графиках</t>
  </si>
  <si>
    <t>Комитет несырьевого сектора экономики и поддержки предпринимательства</t>
  </si>
  <si>
    <t>Предоставление финансовой поддержки в форме субсидии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</si>
  <si>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Предоставление финансовой поддержки в форме грантов субъектам малого и среднего предпринимательства Кондинского района</t>
  </si>
  <si>
    <t>Предоставление субсидий на поддержку малых форм хозяйствования, на развитие материально-технической базы (за исключением личных подсобных хозяйств)</t>
  </si>
  <si>
    <t xml:space="preserve">Предоставление субсидии на поддержку растениеводства, переработки и реализации продукции растениеводства </t>
  </si>
  <si>
    <t>Предоставление единовременной финансовой помощи молодым специалистам из числа коренных малочисленных народов Севера Ханты-Мансийского автономного округа Югры, работающим в местах традиционного проживания и традиционной хозяйственной деятельности, на обустройство быта</t>
  </si>
  <si>
    <t xml:space="preserve">Предоставление субсидий на повышение эффективности использования и развитие ресурсного потенциала рыбохозяйственного комплекса </t>
  </si>
  <si>
    <t xml:space="preserve">Предоставление субсидий на поддержку животноводства и мясного скотоводства, переработки и реализации продукции животноводства и мясного скотоводства </t>
  </si>
  <si>
    <t>Предоставление субсидий на развитие системы заготовки и переработки дикоросов</t>
  </si>
  <si>
    <t>Предоставление компенсации расходов на оплату обучения правилам безопасного обращения с оружием и проезда к месту нахождения организации, имеющей право проводить указанное обучение</t>
  </si>
  <si>
    <t>Предоставление субсидии на обустройство земельных участков территорий традиционного природопользования, территорий (акваторий), предназначенных для пользования объектами животного мира, водными биологическими ресурсами</t>
  </si>
  <si>
    <t>Предоставление субсидии на приобретение материально-технических средств</t>
  </si>
  <si>
    <t>Предоставление субсидии на приобретение северных оленей</t>
  </si>
  <si>
    <t xml:space="preserve">Предоставление субсидии на продукцию традиционной хозяйственной деятельности (пушнина, мясо диких животных, боровой дичи) </t>
  </si>
  <si>
    <t xml:space="preserve">Выдача специального разрешения
на движение транспортного средства,
осуществляющего перевозки тяжеловесных
и (или) крупногабаритных грузов по 
автомобильным дорогам местного значения в границах Кондинского района
</t>
  </si>
  <si>
    <t xml:space="preserve">Предоставление информации пользователям автомобильных дорог общего пользования местного значения  </t>
  </si>
  <si>
    <t xml:space="preserve">Выдача разрешения на право организации розничного рынка </t>
  </si>
  <si>
    <t>Выдача специального разрешения на движение по автомобильным дорогам местного значения городского поселения Междуреченский, транспортного средства осуществляющего перевозки тяжеловесных и (или) крупногабаритных грузов</t>
  </si>
  <si>
    <t>Комитет экономического развития администрации Кондинского района</t>
  </si>
  <si>
    <t>Проведение уведомительной регистрации коллективных договоров и территориальных соглашений на территории соответствующего муниципального образования Ханты-Мансийского автономного округа - Югры</t>
  </si>
  <si>
    <t>Регистрация трудового договора, заключаемого между работником и работодателем -физическим лицом, не являющимся индивидуальным предпринимателем, изменений в трудовой договор, факта прекращения трудового договора</t>
  </si>
  <si>
    <t>Мониторинг</t>
  </si>
  <si>
    <r>
      <t xml:space="preserve">достижения целевых показателей оказания государственных услуг (переданные полномочия) и муниципальных услуг в электронном виде и через муниципальное бюджетное учреждение Кондинского района «Многофункциональный центр предоставления государственных и муниципальных услуг» </t>
    </r>
    <r>
      <rPr>
        <b/>
        <sz val="12"/>
        <color theme="1"/>
        <rFont val="Times New Roman"/>
        <family val="1"/>
        <charset val="204"/>
      </rPr>
      <t>за 2017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</si>
</sst>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29">
    <xf numFmtId="0" fontId="0" fillId="0" borderId="0" xfId="0"/>
    <xf numFmtId="1" fontId="1" fillId="0" borderId="0" xfId="0" applyNumberFormat="1" applyFont="1"/>
    <xf numFmtId="1" fontId="2" fillId="0" borderId="0" xfId="0" applyNumberFormat="1" applyFont="1" applyAlignment="1">
      <alignment vertical="center" wrapText="1"/>
    </xf>
    <xf numFmtId="1" fontId="2" fillId="0" borderId="0" xfId="0" applyNumberFormat="1" applyFont="1" applyAlignment="1"/>
    <xf numFmtId="1" fontId="2" fillId="0" borderId="11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4" fillId="0" borderId="0" xfId="0" applyNumberFormat="1" applyFont="1" applyFill="1"/>
    <xf numFmtId="1" fontId="2" fillId="0" borderId="17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1" fontId="2" fillId="0" borderId="0" xfId="0" applyNumberFormat="1" applyFont="1"/>
    <xf numFmtId="1" fontId="2" fillId="0" borderId="18" xfId="0" applyNumberFormat="1" applyFont="1" applyBorder="1" applyAlignment="1">
      <alignment horizontal="center" vertical="center" wrapText="1"/>
    </xf>
    <xf numFmtId="1" fontId="2" fillId="0" borderId="20" xfId="0" applyNumberFormat="1" applyFont="1" applyBorder="1" applyAlignment="1">
      <alignment horizontal="center" vertical="center" wrapText="1"/>
    </xf>
    <xf numFmtId="1" fontId="2" fillId="0" borderId="21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" fontId="5" fillId="0" borderId="25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 wrapText="1"/>
    </xf>
    <xf numFmtId="1" fontId="5" fillId="0" borderId="26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0" borderId="27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" fontId="1" fillId="2" borderId="0" xfId="0" applyNumberFormat="1" applyFont="1" applyFill="1"/>
    <xf numFmtId="1" fontId="1" fillId="3" borderId="0" xfId="0" applyNumberFormat="1" applyFont="1" applyFill="1"/>
    <xf numFmtId="1" fontId="2" fillId="0" borderId="28" xfId="0" applyNumberFormat="1" applyFont="1" applyFill="1" applyBorder="1" applyAlignment="1">
      <alignment horizontal="center" vertical="center" wrapText="1"/>
    </xf>
    <xf numFmtId="1" fontId="5" fillId="0" borderId="29" xfId="0" applyNumberFormat="1" applyFont="1" applyFill="1" applyBorder="1" applyAlignment="1">
      <alignment horizontal="center" vertical="center" wrapText="1"/>
    </xf>
    <xf numFmtId="1" fontId="5" fillId="0" borderId="30" xfId="0" applyNumberFormat="1" applyFont="1" applyFill="1" applyBorder="1" applyAlignment="1">
      <alignment horizontal="center" vertical="center" wrapText="1"/>
    </xf>
    <xf numFmtId="1" fontId="5" fillId="0" borderId="31" xfId="0" applyNumberFormat="1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 wrapText="1"/>
    </xf>
    <xf numFmtId="1" fontId="5" fillId="4" borderId="11" xfId="0" applyNumberFormat="1" applyFont="1" applyFill="1" applyBorder="1" applyAlignment="1">
      <alignment horizontal="center" vertical="center" wrapText="1"/>
    </xf>
    <xf numFmtId="1" fontId="5" fillId="4" borderId="4" xfId="0" applyNumberFormat="1" applyFont="1" applyFill="1" applyBorder="1" applyAlignment="1">
      <alignment horizontal="center" vertical="center" wrapText="1"/>
    </xf>
    <xf numFmtId="1" fontId="5" fillId="4" borderId="33" xfId="0" applyNumberFormat="1" applyFont="1" applyFill="1" applyBorder="1" applyAlignment="1">
      <alignment horizontal="center" vertical="center"/>
    </xf>
    <xf numFmtId="1" fontId="5" fillId="4" borderId="34" xfId="0" applyNumberFormat="1" applyFont="1" applyFill="1" applyBorder="1" applyAlignment="1">
      <alignment horizontal="center" vertical="center"/>
    </xf>
    <xf numFmtId="1" fontId="5" fillId="4" borderId="26" xfId="0" applyNumberFormat="1" applyFont="1" applyFill="1" applyBorder="1" applyAlignment="1">
      <alignment horizontal="center" vertical="center" wrapText="1"/>
    </xf>
    <xf numFmtId="1" fontId="5" fillId="4" borderId="10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5" fillId="4" borderId="17" xfId="0" applyNumberFormat="1" applyFont="1" applyFill="1" applyBorder="1" applyAlignment="1">
      <alignment horizontal="center" vertical="center" wrapText="1"/>
    </xf>
    <xf numFmtId="1" fontId="5" fillId="4" borderId="16" xfId="0" applyNumberFormat="1" applyFont="1" applyFill="1" applyBorder="1" applyAlignment="1">
      <alignment horizontal="center" vertical="center" wrapText="1"/>
    </xf>
    <xf numFmtId="1" fontId="5" fillId="4" borderId="29" xfId="0" applyNumberFormat="1" applyFont="1" applyFill="1" applyBorder="1" applyAlignment="1">
      <alignment horizontal="center" vertical="center" wrapText="1"/>
    </xf>
    <xf numFmtId="1" fontId="5" fillId="4" borderId="30" xfId="0" applyNumberFormat="1" applyFont="1" applyFill="1" applyBorder="1" applyAlignment="1">
      <alignment horizontal="center" vertical="center" wrapText="1"/>
    </xf>
    <xf numFmtId="1" fontId="5" fillId="4" borderId="27" xfId="0" applyNumberFormat="1" applyFont="1" applyFill="1" applyBorder="1" applyAlignment="1">
      <alignment horizontal="center" vertical="center"/>
    </xf>
    <xf numFmtId="1" fontId="5" fillId="4" borderId="26" xfId="0" applyNumberFormat="1" applyFont="1" applyFill="1" applyBorder="1" applyAlignment="1">
      <alignment horizontal="center" vertical="center"/>
    </xf>
    <xf numFmtId="1" fontId="2" fillId="0" borderId="37" xfId="0" applyNumberFormat="1" applyFont="1" applyFill="1" applyBorder="1" applyAlignment="1">
      <alignment horizontal="center" vertical="center" wrapText="1"/>
    </xf>
    <xf numFmtId="1" fontId="5" fillId="5" borderId="26" xfId="0" applyNumberFormat="1" applyFont="1" applyFill="1" applyBorder="1" applyAlignment="1">
      <alignment horizontal="center" vertical="center" wrapText="1"/>
    </xf>
    <xf numFmtId="1" fontId="5" fillId="0" borderId="33" xfId="0" applyNumberFormat="1" applyFont="1" applyFill="1" applyBorder="1" applyAlignment="1">
      <alignment horizontal="center" vertical="center"/>
    </xf>
    <xf numFmtId="1" fontId="5" fillId="0" borderId="38" xfId="0" applyNumberFormat="1" applyFont="1" applyFill="1" applyBorder="1" applyAlignment="1">
      <alignment horizontal="center" vertical="center"/>
    </xf>
    <xf numFmtId="1" fontId="5" fillId="0" borderId="35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center"/>
    </xf>
    <xf numFmtId="1" fontId="5" fillId="0" borderId="9" xfId="0" applyNumberFormat="1" applyFont="1" applyFill="1" applyBorder="1" applyAlignment="1">
      <alignment horizontal="center" vertical="center"/>
    </xf>
    <xf numFmtId="1" fontId="5" fillId="0" borderId="42" xfId="0" applyNumberFormat="1" applyFont="1" applyFill="1" applyBorder="1" applyAlignment="1">
      <alignment horizontal="center" vertical="center" wrapText="1"/>
    </xf>
    <xf numFmtId="1" fontId="5" fillId="0" borderId="28" xfId="0" applyNumberFormat="1" applyFont="1" applyFill="1" applyBorder="1" applyAlignment="1">
      <alignment horizontal="center" vertical="center"/>
    </xf>
    <xf numFmtId="1" fontId="5" fillId="0" borderId="30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1" fontId="5" fillId="4" borderId="9" xfId="0" applyNumberFormat="1" applyFont="1" applyFill="1" applyBorder="1" applyAlignment="1">
      <alignment horizontal="center" vertical="center"/>
    </xf>
    <xf numFmtId="1" fontId="5" fillId="4" borderId="10" xfId="0" applyNumberFormat="1" applyFont="1" applyFill="1" applyBorder="1" applyAlignment="1">
      <alignment horizontal="center" vertical="center"/>
    </xf>
    <xf numFmtId="1" fontId="5" fillId="4" borderId="15" xfId="0" applyNumberFormat="1" applyFont="1" applyFill="1" applyBorder="1" applyAlignment="1">
      <alignment horizontal="center" vertical="center"/>
    </xf>
    <xf numFmtId="1" fontId="5" fillId="4" borderId="16" xfId="0" applyNumberFormat="1" applyFont="1" applyFill="1" applyBorder="1" applyAlignment="1">
      <alignment horizontal="center" vertical="center"/>
    </xf>
    <xf numFmtId="1" fontId="2" fillId="0" borderId="43" xfId="0" applyNumberFormat="1" applyFont="1" applyFill="1" applyBorder="1" applyAlignment="1">
      <alignment horizontal="center" vertical="center" wrapText="1"/>
    </xf>
    <xf numFmtId="1" fontId="5" fillId="5" borderId="0" xfId="0" applyNumberFormat="1" applyFont="1" applyFill="1" applyBorder="1" applyAlignment="1">
      <alignment horizontal="center" vertical="center"/>
    </xf>
    <xf numFmtId="1" fontId="5" fillId="5" borderId="44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1" fontId="5" fillId="6" borderId="6" xfId="0" applyNumberFormat="1" applyFont="1" applyFill="1" applyBorder="1" applyAlignment="1">
      <alignment horizontal="center" vertical="center" wrapText="1"/>
    </xf>
    <xf numFmtId="2" fontId="5" fillId="6" borderId="45" xfId="0" applyNumberFormat="1" applyFont="1" applyFill="1" applyBorder="1" applyAlignment="1">
      <alignment horizontal="center" vertical="center" wrapText="1"/>
    </xf>
    <xf numFmtId="1" fontId="5" fillId="6" borderId="5" xfId="0" applyNumberFormat="1" applyFont="1" applyFill="1" applyBorder="1" applyAlignment="1">
      <alignment horizontal="center" vertical="center"/>
    </xf>
    <xf numFmtId="1" fontId="5" fillId="6" borderId="7" xfId="0" applyNumberFormat="1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 wrapText="1"/>
    </xf>
    <xf numFmtId="164" fontId="5" fillId="0" borderId="45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/>
    </xf>
    <xf numFmtId="1" fontId="5" fillId="0" borderId="7" xfId="0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/>
    </xf>
    <xf numFmtId="1" fontId="2" fillId="0" borderId="7" xfId="0" applyNumberFormat="1" applyFont="1" applyFill="1" applyBorder="1" applyAlignment="1">
      <alignment horizontal="center" vertical="center"/>
    </xf>
    <xf numFmtId="1" fontId="2" fillId="0" borderId="46" xfId="0" applyNumberFormat="1" applyFont="1" applyFill="1" applyBorder="1" applyAlignment="1">
      <alignment horizontal="center" vertical="center"/>
    </xf>
    <xf numFmtId="1" fontId="8" fillId="3" borderId="0" xfId="0" applyNumberFormat="1" applyFont="1" applyFill="1"/>
    <xf numFmtId="1" fontId="8" fillId="0" borderId="0" xfId="0" applyNumberFormat="1" applyFont="1"/>
    <xf numFmtId="1" fontId="5" fillId="6" borderId="11" xfId="0" applyNumberFormat="1" applyFont="1" applyFill="1" applyBorder="1" applyAlignment="1">
      <alignment horizontal="center" vertical="center" wrapText="1"/>
    </xf>
    <xf numFmtId="1" fontId="5" fillId="6" borderId="32" xfId="0" applyNumberFormat="1" applyFont="1" applyFill="1" applyBorder="1" applyAlignment="1">
      <alignment horizontal="center" vertical="center"/>
    </xf>
    <xf numFmtId="1" fontId="5" fillId="6" borderId="3" xfId="0" applyNumberFormat="1" applyFont="1" applyFill="1" applyBorder="1" applyAlignment="1">
      <alignment horizontal="center" vertical="center"/>
    </xf>
    <xf numFmtId="1" fontId="5" fillId="6" borderId="4" xfId="0" applyNumberFormat="1" applyFont="1" applyFill="1" applyBorder="1" applyAlignment="1">
      <alignment horizontal="center" vertical="center"/>
    </xf>
    <xf numFmtId="1" fontId="5" fillId="6" borderId="26" xfId="0" applyNumberFormat="1" applyFont="1" applyFill="1" applyBorder="1" applyAlignment="1">
      <alignment horizontal="center" vertical="center" wrapText="1"/>
    </xf>
    <xf numFmtId="1" fontId="5" fillId="6" borderId="35" xfId="0" applyNumberFormat="1" applyFont="1" applyFill="1" applyBorder="1" applyAlignment="1">
      <alignment horizontal="center" vertical="center"/>
    </xf>
    <xf numFmtId="1" fontId="5" fillId="6" borderId="9" xfId="0" applyNumberFormat="1" applyFont="1" applyFill="1" applyBorder="1" applyAlignment="1">
      <alignment horizontal="center" vertical="center"/>
    </xf>
    <xf numFmtId="1" fontId="5" fillId="6" borderId="10" xfId="0" applyNumberFormat="1" applyFont="1" applyFill="1" applyBorder="1" applyAlignment="1">
      <alignment horizontal="center" vertical="center"/>
    </xf>
    <xf numFmtId="1" fontId="5" fillId="6" borderId="26" xfId="0" applyNumberFormat="1" applyFont="1" applyFill="1" applyBorder="1" applyAlignment="1">
      <alignment horizontal="center" vertical="center"/>
    </xf>
    <xf numFmtId="1" fontId="2" fillId="0" borderId="26" xfId="0" applyNumberFormat="1" applyFont="1" applyFill="1" applyBorder="1" applyAlignment="1">
      <alignment horizontal="center" vertical="center" wrapText="1"/>
    </xf>
    <xf numFmtId="1" fontId="5" fillId="0" borderId="26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/>
    </xf>
    <xf numFmtId="1" fontId="5" fillId="0" borderId="25" xfId="0" applyNumberFormat="1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1" fontId="4" fillId="0" borderId="0" xfId="0" applyNumberFormat="1" applyFont="1"/>
    <xf numFmtId="1" fontId="2" fillId="0" borderId="28" xfId="0" applyNumberFormat="1" applyFont="1" applyFill="1" applyBorder="1" applyAlignment="1">
      <alignment horizontal="center" vertical="center"/>
    </xf>
    <xf numFmtId="1" fontId="5" fillId="0" borderId="47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1" fontId="2" fillId="0" borderId="43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 wrapText="1"/>
    </xf>
    <xf numFmtId="1" fontId="5" fillId="0" borderId="32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/>
    </xf>
    <xf numFmtId="164" fontId="5" fillId="5" borderId="26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/>
    </xf>
    <xf numFmtId="1" fontId="5" fillId="0" borderId="44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1" fontId="2" fillId="0" borderId="39" xfId="0" applyNumberFormat="1" applyFont="1" applyFill="1" applyBorder="1" applyAlignment="1">
      <alignment horizontal="center" vertical="center"/>
    </xf>
    <xf numFmtId="1" fontId="5" fillId="0" borderId="40" xfId="0" applyNumberFormat="1" applyFont="1" applyFill="1" applyBorder="1" applyAlignment="1">
      <alignment horizontal="center" vertical="center"/>
    </xf>
    <xf numFmtId="1" fontId="5" fillId="0" borderId="48" xfId="0" applyNumberFormat="1" applyFont="1" applyFill="1" applyBorder="1" applyAlignment="1">
      <alignment horizontal="center" vertical="center"/>
    </xf>
    <xf numFmtId="1" fontId="5" fillId="0" borderId="49" xfId="0" applyNumberFormat="1" applyFont="1" applyFill="1" applyBorder="1" applyAlignment="1">
      <alignment horizontal="center" vertical="center"/>
    </xf>
    <xf numFmtId="1" fontId="5" fillId="6" borderId="27" xfId="0" applyNumberFormat="1" applyFont="1" applyFill="1" applyBorder="1" applyAlignment="1">
      <alignment horizontal="center" vertical="center"/>
    </xf>
    <xf numFmtId="1" fontId="2" fillId="0" borderId="26" xfId="0" applyNumberFormat="1" applyFont="1" applyFill="1" applyBorder="1" applyAlignment="1">
      <alignment horizontal="center" vertical="center"/>
    </xf>
    <xf numFmtId="1" fontId="5" fillId="6" borderId="47" xfId="0" applyNumberFormat="1" applyFont="1" applyFill="1" applyBorder="1" applyAlignment="1">
      <alignment horizontal="center" vertical="center"/>
    </xf>
    <xf numFmtId="1" fontId="5" fillId="6" borderId="30" xfId="0" applyNumberFormat="1" applyFont="1" applyFill="1" applyBorder="1" applyAlignment="1">
      <alignment horizontal="center" vertical="center"/>
    </xf>
    <xf numFmtId="1" fontId="2" fillId="0" borderId="29" xfId="0" applyNumberFormat="1" applyFont="1" applyFill="1" applyBorder="1" applyAlignment="1">
      <alignment horizontal="center" vertical="center"/>
    </xf>
    <xf numFmtId="1" fontId="5" fillId="0" borderId="29" xfId="0" applyNumberFormat="1" applyFont="1" applyFill="1" applyBorder="1" applyAlignment="1">
      <alignment horizontal="center" vertical="center"/>
    </xf>
    <xf numFmtId="1" fontId="5" fillId="0" borderId="42" xfId="0" applyNumberFormat="1" applyFont="1" applyFill="1" applyBorder="1" applyAlignment="1">
      <alignment horizontal="center" vertical="center"/>
    </xf>
    <xf numFmtId="1" fontId="5" fillId="4" borderId="11" xfId="0" applyNumberFormat="1" applyFont="1" applyFill="1" applyBorder="1" applyAlignment="1">
      <alignment horizontal="center" vertical="center"/>
    </xf>
    <xf numFmtId="1" fontId="5" fillId="4" borderId="32" xfId="0" applyNumberFormat="1" applyFont="1" applyFill="1" applyBorder="1" applyAlignment="1">
      <alignment horizontal="center" vertical="center"/>
    </xf>
    <xf numFmtId="1" fontId="5" fillId="4" borderId="3" xfId="0" applyNumberFormat="1" applyFont="1" applyFill="1" applyBorder="1" applyAlignment="1">
      <alignment horizontal="center" vertical="center"/>
    </xf>
    <xf numFmtId="1" fontId="5" fillId="4" borderId="4" xfId="0" applyNumberFormat="1" applyFont="1" applyFill="1" applyBorder="1" applyAlignment="1">
      <alignment horizontal="center" vertical="center"/>
    </xf>
    <xf numFmtId="1" fontId="5" fillId="4" borderId="35" xfId="0" applyNumberFormat="1" applyFont="1" applyFill="1" applyBorder="1" applyAlignment="1">
      <alignment horizontal="center" vertical="center"/>
    </xf>
    <xf numFmtId="1" fontId="5" fillId="4" borderId="29" xfId="0" applyNumberFormat="1" applyFont="1" applyFill="1" applyBorder="1" applyAlignment="1">
      <alignment horizontal="center" vertical="center"/>
    </xf>
    <xf numFmtId="1" fontId="5" fillId="4" borderId="42" xfId="0" applyNumberFormat="1" applyFont="1" applyFill="1" applyBorder="1" applyAlignment="1">
      <alignment horizontal="center" vertical="center"/>
    </xf>
    <xf numFmtId="1" fontId="5" fillId="5" borderId="26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" fontId="2" fillId="6" borderId="50" xfId="0" applyNumberFormat="1" applyFont="1" applyFill="1" applyBorder="1" applyAlignment="1">
      <alignment horizontal="center" vertical="center"/>
    </xf>
    <xf numFmtId="1" fontId="2" fillId="6" borderId="13" xfId="0" applyNumberFormat="1" applyFont="1" applyFill="1" applyBorder="1" applyAlignment="1">
      <alignment horizontal="center" vertical="center"/>
    </xf>
    <xf numFmtId="1" fontId="2" fillId="6" borderId="46" xfId="0" applyNumberFormat="1" applyFont="1" applyFill="1" applyBorder="1" applyAlignment="1">
      <alignment horizontal="center" vertical="center"/>
    </xf>
    <xf numFmtId="1" fontId="2" fillId="6" borderId="7" xfId="0" applyNumberFormat="1" applyFont="1" applyFill="1" applyBorder="1" applyAlignment="1">
      <alignment horizontal="center" vertical="center"/>
    </xf>
    <xf numFmtId="1" fontId="2" fillId="4" borderId="50" xfId="0" applyNumberFormat="1" applyFont="1" applyFill="1" applyBorder="1" applyAlignment="1">
      <alignment horizontal="center" vertical="center"/>
    </xf>
    <xf numFmtId="1" fontId="2" fillId="4" borderId="13" xfId="0" applyNumberFormat="1" applyFont="1" applyFill="1" applyBorder="1" applyAlignment="1">
      <alignment horizontal="center" vertical="center"/>
    </xf>
    <xf numFmtId="1" fontId="2" fillId="4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2" fillId="5" borderId="26" xfId="0" applyNumberFormat="1" applyFont="1" applyFill="1" applyBorder="1" applyAlignment="1">
      <alignment horizontal="center" vertical="center"/>
    </xf>
    <xf numFmtId="1" fontId="2" fillId="5" borderId="0" xfId="0" applyNumberFormat="1" applyFont="1" applyFill="1" applyBorder="1" applyAlignment="1">
      <alignment horizontal="center" wrapText="1"/>
    </xf>
    <xf numFmtId="1" fontId="2" fillId="5" borderId="0" xfId="0" applyNumberFormat="1" applyFont="1" applyFill="1" applyBorder="1" applyAlignment="1">
      <alignment horizontal="center" vertical="center"/>
    </xf>
    <xf numFmtId="1" fontId="2" fillId="5" borderId="29" xfId="0" applyNumberFormat="1" applyFont="1" applyFill="1" applyBorder="1" applyAlignment="1">
      <alignment horizontal="center" vertical="center"/>
    </xf>
    <xf numFmtId="1" fontId="1" fillId="0" borderId="0" xfId="0" applyNumberFormat="1" applyFont="1" applyBorder="1"/>
    <xf numFmtId="1" fontId="1" fillId="7" borderId="0" xfId="0" applyNumberFormat="1" applyFont="1" applyFill="1" applyBorder="1"/>
    <xf numFmtId="1" fontId="9" fillId="0" borderId="0" xfId="0" applyNumberFormat="1" applyFont="1" applyBorder="1"/>
    <xf numFmtId="1" fontId="2" fillId="6" borderId="50" xfId="0" applyNumberFormat="1" applyFont="1" applyFill="1" applyBorder="1" applyAlignment="1">
      <alignment horizontal="left" wrapText="1"/>
    </xf>
    <xf numFmtId="1" fontId="2" fillId="4" borderId="51" xfId="0" applyNumberFormat="1" applyFont="1" applyFill="1" applyBorder="1" applyAlignment="1">
      <alignment horizontal="left" wrapText="1"/>
    </xf>
    <xf numFmtId="1" fontId="2" fillId="4" borderId="52" xfId="0" applyNumberFormat="1" applyFont="1" applyFill="1" applyBorder="1" applyAlignment="1">
      <alignment horizontal="left" wrapText="1"/>
    </xf>
    <xf numFmtId="1" fontId="2" fillId="5" borderId="29" xfId="0" applyNumberFormat="1" applyFont="1" applyFill="1" applyBorder="1" applyAlignment="1">
      <alignment horizontal="center" wrapText="1"/>
    </xf>
    <xf numFmtId="1" fontId="2" fillId="0" borderId="29" xfId="0" applyNumberFormat="1" applyFont="1" applyFill="1" applyBorder="1" applyAlignment="1">
      <alignment horizontal="left" vertical="top" wrapText="1"/>
    </xf>
    <xf numFmtId="0" fontId="2" fillId="4" borderId="11" xfId="0" applyFont="1" applyFill="1" applyBorder="1" applyAlignment="1">
      <alignment horizontal="left" wrapText="1"/>
    </xf>
    <xf numFmtId="0" fontId="7" fillId="4" borderId="26" xfId="0" applyFont="1" applyFill="1" applyBorder="1" applyAlignment="1">
      <alignment horizontal="left" wrapText="1"/>
    </xf>
    <xf numFmtId="0" fontId="2" fillId="4" borderId="29" xfId="0" applyFont="1" applyFill="1" applyBorder="1" applyAlignment="1">
      <alignment horizontal="left" wrapText="1"/>
    </xf>
    <xf numFmtId="0" fontId="2" fillId="5" borderId="26" xfId="0" applyFont="1" applyFill="1" applyBorder="1" applyAlignment="1">
      <alignment horizontal="center" wrapText="1"/>
    </xf>
    <xf numFmtId="1" fontId="3" fillId="0" borderId="43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44" xfId="0" applyNumberFormat="1" applyFont="1" applyFill="1" applyBorder="1" applyAlignment="1">
      <alignment horizontal="center"/>
    </xf>
    <xf numFmtId="1" fontId="2" fillId="6" borderId="26" xfId="0" applyNumberFormat="1" applyFont="1" applyFill="1" applyBorder="1" applyAlignment="1">
      <alignment horizontal="left" vertical="top" wrapText="1"/>
    </xf>
    <xf numFmtId="1" fontId="2" fillId="0" borderId="35" xfId="0" applyNumberFormat="1" applyFont="1" applyFill="1" applyBorder="1" applyAlignment="1">
      <alignment horizontal="left" wrapText="1"/>
    </xf>
    <xf numFmtId="1" fontId="2" fillId="0" borderId="27" xfId="0" applyNumberFormat="1" applyFont="1" applyFill="1" applyBorder="1" applyAlignment="1">
      <alignment horizontal="left" wrapText="1"/>
    </xf>
    <xf numFmtId="1" fontId="2" fillId="6" borderId="35" xfId="0" applyNumberFormat="1" applyFont="1" applyFill="1" applyBorder="1" applyAlignment="1">
      <alignment horizontal="left" wrapText="1"/>
    </xf>
    <xf numFmtId="1" fontId="2" fillId="6" borderId="27" xfId="0" applyNumberFormat="1" applyFont="1" applyFill="1" applyBorder="1" applyAlignment="1">
      <alignment horizontal="left" wrapText="1"/>
    </xf>
    <xf numFmtId="1" fontId="2" fillId="6" borderId="26" xfId="0" applyNumberFormat="1" applyFont="1" applyFill="1" applyBorder="1" applyAlignment="1">
      <alignment horizontal="left" wrapText="1"/>
    </xf>
    <xf numFmtId="1" fontId="7" fillId="0" borderId="26" xfId="0" applyNumberFormat="1" applyFont="1" applyFill="1" applyBorder="1" applyAlignment="1">
      <alignment horizontal="left" vertical="top" wrapText="1"/>
    </xf>
    <xf numFmtId="1" fontId="7" fillId="0" borderId="29" xfId="0" applyNumberFormat="1" applyFont="1" applyFill="1" applyBorder="1" applyAlignment="1">
      <alignment horizontal="left" vertical="top" wrapText="1"/>
    </xf>
    <xf numFmtId="1" fontId="7" fillId="5" borderId="26" xfId="0" applyNumberFormat="1" applyFont="1" applyFill="1" applyBorder="1" applyAlignment="1">
      <alignment horizontal="center" vertical="top" wrapText="1"/>
    </xf>
    <xf numFmtId="1" fontId="2" fillId="0" borderId="11" xfId="0" applyNumberFormat="1" applyFont="1" applyFill="1" applyBorder="1" applyAlignment="1">
      <alignment horizontal="left" wrapText="1"/>
    </xf>
    <xf numFmtId="1" fontId="7" fillId="4" borderId="42" xfId="0" applyNumberFormat="1" applyFont="1" applyFill="1" applyBorder="1" applyAlignment="1">
      <alignment horizontal="left" vertical="top" wrapText="1"/>
    </xf>
    <xf numFmtId="1" fontId="7" fillId="4" borderId="47" xfId="0" applyNumberFormat="1" applyFont="1" applyFill="1" applyBorder="1" applyAlignment="1">
      <alignment horizontal="left" vertical="top" wrapText="1"/>
    </xf>
    <xf numFmtId="1" fontId="3" fillId="0" borderId="43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44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left" vertical="top" wrapText="1"/>
    </xf>
    <xf numFmtId="1" fontId="7" fillId="4" borderId="35" xfId="0" applyNumberFormat="1" applyFont="1" applyFill="1" applyBorder="1" applyAlignment="1">
      <alignment horizontal="left" vertical="top" wrapText="1"/>
    </xf>
    <xf numFmtId="1" fontId="7" fillId="4" borderId="27" xfId="0" applyNumberFormat="1" applyFont="1" applyFill="1" applyBorder="1" applyAlignment="1">
      <alignment horizontal="left" vertical="top" wrapText="1"/>
    </xf>
    <xf numFmtId="0" fontId="2" fillId="5" borderId="26" xfId="0" applyFont="1" applyFill="1" applyBorder="1" applyAlignment="1">
      <alignment horizontal="center" vertical="center" wrapText="1"/>
    </xf>
    <xf numFmtId="1" fontId="7" fillId="0" borderId="26" xfId="0" applyNumberFormat="1" applyFont="1" applyFill="1" applyBorder="1" applyAlignment="1">
      <alignment horizontal="left" vertical="center" wrapText="1"/>
    </xf>
    <xf numFmtId="1" fontId="5" fillId="0" borderId="26" xfId="0" applyNumberFormat="1" applyFont="1" applyFill="1" applyBorder="1" applyAlignment="1">
      <alignment horizontal="left" vertical="top" wrapText="1"/>
    </xf>
    <xf numFmtId="1" fontId="2" fillId="6" borderId="11" xfId="0" applyNumberFormat="1" applyFont="1" applyFill="1" applyBorder="1" applyAlignment="1">
      <alignment horizontal="left" vertical="top" wrapText="1"/>
    </xf>
    <xf numFmtId="1" fontId="7" fillId="6" borderId="26" xfId="0" applyNumberFormat="1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horizontal="center" vertical="center" wrapText="1"/>
    </xf>
    <xf numFmtId="1" fontId="2" fillId="6" borderId="6" xfId="0" applyNumberFormat="1" applyFont="1" applyFill="1" applyBorder="1" applyAlignment="1">
      <alignment horizontal="left" vertical="top" wrapText="1"/>
    </xf>
    <xf numFmtId="1" fontId="7" fillId="0" borderId="6" xfId="0" applyNumberFormat="1" applyFont="1" applyFill="1" applyBorder="1" applyAlignment="1">
      <alignment horizontal="left" vertical="top" wrapText="1"/>
    </xf>
    <xf numFmtId="1" fontId="2" fillId="0" borderId="23" xfId="0" applyNumberFormat="1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vertical="top" wrapText="1"/>
    </xf>
    <xf numFmtId="0" fontId="6" fillId="4" borderId="26" xfId="0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horizontal="left" vertical="top" wrapText="1"/>
    </xf>
    <xf numFmtId="0" fontId="6" fillId="5" borderId="26" xfId="0" applyFont="1" applyFill="1" applyBorder="1" applyAlignment="1">
      <alignment horizontal="center" vertical="top" wrapText="1"/>
    </xf>
    <xf numFmtId="1" fontId="5" fillId="0" borderId="29" xfId="0" applyNumberFormat="1" applyFont="1" applyFill="1" applyBorder="1" applyAlignment="1">
      <alignment horizontal="left" vertical="top" wrapText="1"/>
    </xf>
    <xf numFmtId="1" fontId="2" fillId="4" borderId="35" xfId="0" applyNumberFormat="1" applyFont="1" applyFill="1" applyBorder="1" applyAlignment="1">
      <alignment horizontal="left" vertical="top" wrapText="1"/>
    </xf>
    <xf numFmtId="1" fontId="2" fillId="4" borderId="27" xfId="0" applyNumberFormat="1" applyFont="1" applyFill="1" applyBorder="1" applyAlignment="1">
      <alignment horizontal="left" vertical="top" wrapText="1"/>
    </xf>
    <xf numFmtId="1" fontId="2" fillId="4" borderId="36" xfId="0" applyNumberFormat="1" applyFont="1" applyFill="1" applyBorder="1" applyAlignment="1">
      <alignment horizontal="left" vertical="top" wrapText="1"/>
    </xf>
    <xf numFmtId="1" fontId="2" fillId="4" borderId="31" xfId="0" applyNumberFormat="1" applyFont="1" applyFill="1" applyBorder="1" applyAlignment="1">
      <alignment horizontal="left" vertical="top" wrapText="1"/>
    </xf>
    <xf numFmtId="0" fontId="1" fillId="4" borderId="29" xfId="0" applyFont="1" applyFill="1" applyBorder="1" applyAlignment="1">
      <alignment horizontal="left" vertical="top" wrapText="1"/>
    </xf>
    <xf numFmtId="0" fontId="1" fillId="5" borderId="26" xfId="0" applyFont="1" applyFill="1" applyBorder="1" applyAlignment="1">
      <alignment horizontal="center" vertical="top" wrapText="1"/>
    </xf>
    <xf numFmtId="1" fontId="3" fillId="0" borderId="39" xfId="0" applyNumberFormat="1" applyFont="1" applyFill="1" applyBorder="1" applyAlignment="1">
      <alignment horizontal="center" vertical="center"/>
    </xf>
    <xf numFmtId="1" fontId="3" fillId="0" borderId="40" xfId="0" applyNumberFormat="1" applyFont="1" applyFill="1" applyBorder="1" applyAlignment="1">
      <alignment horizontal="center" vertical="center"/>
    </xf>
    <xf numFmtId="1" fontId="3" fillId="0" borderId="41" xfId="0" applyNumberFormat="1" applyFont="1" applyFill="1" applyBorder="1" applyAlignment="1">
      <alignment horizontal="center" vertical="center"/>
    </xf>
    <xf numFmtId="1" fontId="3" fillId="0" borderId="34" xfId="0" applyNumberFormat="1" applyFont="1" applyFill="1" applyBorder="1" applyAlignment="1">
      <alignment horizontal="center" vertical="center"/>
    </xf>
    <xf numFmtId="1" fontId="2" fillId="0" borderId="26" xfId="0" applyNumberFormat="1" applyFont="1" applyFill="1" applyBorder="1" applyAlignment="1">
      <alignment horizontal="left" vertical="top" wrapText="1"/>
    </xf>
    <xf numFmtId="1" fontId="2" fillId="4" borderId="32" xfId="0" applyNumberFormat="1" applyFont="1" applyFill="1" applyBorder="1" applyAlignment="1">
      <alignment horizontal="left" vertical="top" wrapText="1"/>
    </xf>
    <xf numFmtId="1" fontId="2" fillId="4" borderId="25" xfId="0" applyNumberFormat="1" applyFont="1" applyFill="1" applyBorder="1" applyAlignment="1">
      <alignment horizontal="left" vertical="top" wrapText="1"/>
    </xf>
    <xf numFmtId="1" fontId="2" fillId="0" borderId="13" xfId="0" applyNumberFormat="1" applyFont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 vertical="center" wrapText="1"/>
    </xf>
    <xf numFmtId="1" fontId="2" fillId="0" borderId="20" xfId="0" applyNumberFormat="1" applyFont="1" applyBorder="1" applyAlignment="1">
      <alignment horizontal="center" vertical="center" wrapText="1"/>
    </xf>
    <xf numFmtId="1" fontId="3" fillId="0" borderId="22" xfId="0" applyNumberFormat="1" applyFont="1" applyBorder="1" applyAlignment="1">
      <alignment horizontal="center" vertical="top"/>
    </xf>
    <xf numFmtId="1" fontId="3" fillId="0" borderId="23" xfId="0" applyNumberFormat="1" applyFont="1" applyBorder="1" applyAlignment="1">
      <alignment horizontal="center" vertical="top"/>
    </xf>
    <xf numFmtId="1" fontId="3" fillId="0" borderId="24" xfId="0" applyNumberFormat="1" applyFont="1" applyBorder="1" applyAlignment="1">
      <alignment horizontal="center" vertical="top"/>
    </xf>
    <xf numFmtId="1" fontId="2" fillId="0" borderId="11" xfId="0" applyNumberFormat="1" applyFont="1" applyBorder="1" applyAlignment="1">
      <alignment horizontal="left" vertical="top" wrapText="1"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wrapText="1"/>
    </xf>
    <xf numFmtId="1" fontId="2" fillId="0" borderId="7" xfId="0" applyNumberFormat="1" applyFont="1" applyBorder="1" applyAlignment="1">
      <alignment horizont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18" xfId="0" applyNumberFormat="1" applyFont="1" applyBorder="1" applyAlignment="1">
      <alignment horizontal="center" vertical="center" wrapText="1"/>
    </xf>
    <xf numFmtId="1" fontId="5" fillId="0" borderId="35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0;&#1086;&#1084;&#1080;&#1090;&#1077;&#1090;%20&#1101;&#1082;&#1086;&#1085;&#1086;&#1084;&#1080;&#1095;&#1077;&#1089;&#1082;&#1086;&#1075;&#1086;%20&#1088;&#1072;&#1079;&#1074;&#1080;&#1090;&#1080;&#1103;\1.%20&#1059;&#1057;&#1051;&#1059;&#1043;&#1048;\1.&#1054;&#1058;&#1063;&#1045;&#1058;&#1067;\&#1050;&#1074;&#1072;&#1088;&#1090;&#1072;&#1083;&#1100;&#1085;&#1099;&#1081;.%20&#1054;&#1090;&#1095;&#1077;&#1090;%20&#1087;&#1086;%20&#1094;&#1077;&#1083;&#1077;&#1074;&#1099;&#1084;%20&#1087;&#1086;&#1082;&#1072;&#1079;&#1072;&#1090;&#1077;&#1083;&#1103;&#1084;%20&#1076;&#1086;%2010\2017\&#1057;&#1074;&#1086;&#1076;%20&#1087;&#1086;%20&#1094;&#1077;&#1083;&#1077;&#1074;&#1099;&#1084;%20&#1087;&#1086;&#1082;&#1072;&#1079;&#1072;&#1090;&#1077;&#1083;&#1103;&#1084;%20(&#1089;&#1090;&#1088;&#1091;&#1082;&#1090;&#1091;&#1088;&#1099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артал 2017"/>
      <sheetName val="1 полугодие 2017 "/>
      <sheetName val="9 месяцев"/>
      <sheetName val="2017 год"/>
    </sheetNames>
    <sheetDataSet>
      <sheetData sheetId="0"/>
      <sheetData sheetId="1">
        <row r="12">
          <cell r="E12">
            <v>0</v>
          </cell>
        </row>
        <row r="17">
          <cell r="D17">
            <v>0</v>
          </cell>
        </row>
        <row r="23">
          <cell r="D23">
            <v>0</v>
          </cell>
        </row>
        <row r="40">
          <cell r="D40">
            <v>1</v>
          </cell>
        </row>
        <row r="49">
          <cell r="G49">
            <v>0</v>
          </cell>
        </row>
        <row r="50">
          <cell r="E50">
            <v>0</v>
          </cell>
        </row>
        <row r="51">
          <cell r="E51">
            <v>19</v>
          </cell>
        </row>
        <row r="52">
          <cell r="E52">
            <v>0</v>
          </cell>
        </row>
        <row r="54">
          <cell r="D54">
            <v>2</v>
          </cell>
        </row>
        <row r="72">
          <cell r="E72">
            <v>3</v>
          </cell>
        </row>
        <row r="76">
          <cell r="G76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118"/>
  <sheetViews>
    <sheetView tabSelected="1" view="pageBreakPreview" zoomScale="60" zoomScaleNormal="80" workbookViewId="0">
      <pane ySplit="7" topLeftCell="A8" activePane="bottomLeft" state="frozen"/>
      <selection pane="bottomLeft" activeCell="A3" sqref="A3:J4"/>
    </sheetView>
  </sheetViews>
  <sheetFormatPr defaultRowHeight="15" x14ac:dyDescent="0.25"/>
  <cols>
    <col min="1" max="1" width="4.42578125" style="1" customWidth="1"/>
    <col min="2" max="3" width="27.28515625" style="1" customWidth="1"/>
    <col min="4" max="4" width="9.140625" style="1"/>
    <col min="5" max="5" width="18.5703125" style="1" customWidth="1"/>
    <col min="6" max="6" width="22.85546875" style="1" customWidth="1"/>
    <col min="7" max="7" width="18.140625" style="1" customWidth="1"/>
    <col min="8" max="8" width="25.5703125" style="1" customWidth="1"/>
    <col min="9" max="9" width="14.85546875" style="1" customWidth="1"/>
    <col min="10" max="10" width="16.42578125" style="1" customWidth="1"/>
    <col min="11" max="16384" width="9.140625" style="1"/>
  </cols>
  <sheetData>
    <row r="2" spans="1:14" ht="15.75" x14ac:dyDescent="0.25">
      <c r="A2" s="207" t="s">
        <v>99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</row>
    <row r="3" spans="1:14" ht="18.75" customHeight="1" x14ac:dyDescent="0.25">
      <c r="A3" s="208" t="s">
        <v>100</v>
      </c>
      <c r="B3" s="208"/>
      <c r="C3" s="208"/>
      <c r="D3" s="208"/>
      <c r="E3" s="208"/>
      <c r="F3" s="208"/>
      <c r="G3" s="208"/>
      <c r="H3" s="208"/>
      <c r="I3" s="208"/>
      <c r="J3" s="208"/>
      <c r="K3" s="2"/>
    </row>
    <row r="4" spans="1:14" ht="36" customHeight="1" thickBot="1" x14ac:dyDescent="0.3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"/>
    </row>
    <row r="5" spans="1:14" ht="60" customHeight="1" thickBot="1" x14ac:dyDescent="0.3">
      <c r="A5" s="210" t="s">
        <v>0</v>
      </c>
      <c r="B5" s="213" t="s">
        <v>1</v>
      </c>
      <c r="C5" s="214"/>
      <c r="D5" s="219" t="s">
        <v>2</v>
      </c>
      <c r="E5" s="220"/>
      <c r="F5" s="220"/>
      <c r="G5" s="220"/>
      <c r="H5" s="221"/>
      <c r="I5" s="222" t="s">
        <v>3</v>
      </c>
      <c r="J5" s="223"/>
      <c r="K5" s="3"/>
    </row>
    <row r="6" spans="1:14" ht="63.75" customHeight="1" x14ac:dyDescent="0.25">
      <c r="A6" s="211"/>
      <c r="B6" s="215"/>
      <c r="C6" s="216"/>
      <c r="D6" s="213" t="s">
        <v>4</v>
      </c>
      <c r="E6" s="224" t="s">
        <v>5</v>
      </c>
      <c r="F6" s="4" t="s">
        <v>6</v>
      </c>
      <c r="G6" s="224" t="s">
        <v>7</v>
      </c>
      <c r="H6" s="5" t="s">
        <v>8</v>
      </c>
      <c r="I6" s="226" t="s">
        <v>9</v>
      </c>
      <c r="J6" s="200" t="s">
        <v>10</v>
      </c>
      <c r="K6" s="6"/>
    </row>
    <row r="7" spans="1:14" ht="16.5" thickBot="1" x14ac:dyDescent="0.3">
      <c r="A7" s="212"/>
      <c r="B7" s="217"/>
      <c r="C7" s="218"/>
      <c r="D7" s="217"/>
      <c r="E7" s="225"/>
      <c r="F7" s="7" t="s">
        <v>11</v>
      </c>
      <c r="G7" s="225"/>
      <c r="H7" s="8" t="s">
        <v>12</v>
      </c>
      <c r="I7" s="227"/>
      <c r="J7" s="201"/>
      <c r="K7" s="9"/>
    </row>
    <row r="8" spans="1:14" ht="16.5" thickBot="1" x14ac:dyDescent="0.3">
      <c r="A8" s="10">
        <v>1</v>
      </c>
      <c r="B8" s="202">
        <v>2</v>
      </c>
      <c r="C8" s="202"/>
      <c r="D8" s="11">
        <v>3</v>
      </c>
      <c r="E8" s="11">
        <v>4</v>
      </c>
      <c r="F8" s="11">
        <v>5</v>
      </c>
      <c r="G8" s="11">
        <v>6</v>
      </c>
      <c r="H8" s="12">
        <v>7</v>
      </c>
      <c r="I8" s="13">
        <v>8</v>
      </c>
      <c r="J8" s="14">
        <v>9</v>
      </c>
      <c r="K8" s="9"/>
    </row>
    <row r="9" spans="1:14" ht="16.5" thickBot="1" x14ac:dyDescent="0.3">
      <c r="A9" s="203" t="s">
        <v>13</v>
      </c>
      <c r="B9" s="204"/>
      <c r="C9" s="204"/>
      <c r="D9" s="204"/>
      <c r="E9" s="204"/>
      <c r="F9" s="204"/>
      <c r="G9" s="204"/>
      <c r="H9" s="204"/>
      <c r="I9" s="204"/>
      <c r="J9" s="205"/>
      <c r="K9" s="9"/>
    </row>
    <row r="10" spans="1:14" ht="30" customHeight="1" x14ac:dyDescent="0.25">
      <c r="A10" s="15">
        <v>1</v>
      </c>
      <c r="B10" s="206" t="s">
        <v>14</v>
      </c>
      <c r="C10" s="206"/>
      <c r="D10" s="16">
        <v>300</v>
      </c>
      <c r="E10" s="16">
        <v>93</v>
      </c>
      <c r="F10" s="16">
        <f>E10/D10*100</f>
        <v>31</v>
      </c>
      <c r="G10" s="16">
        <v>36</v>
      </c>
      <c r="H10" s="17">
        <f>G10/D10*100</f>
        <v>12</v>
      </c>
      <c r="I10" s="18">
        <v>60</v>
      </c>
      <c r="J10" s="19">
        <v>30</v>
      </c>
      <c r="K10" s="9"/>
      <c r="L10" s="9"/>
    </row>
    <row r="11" spans="1:14" ht="112.5" customHeight="1" x14ac:dyDescent="0.25">
      <c r="A11" s="20">
        <v>2</v>
      </c>
      <c r="B11" s="197" t="s">
        <v>15</v>
      </c>
      <c r="C11" s="197"/>
      <c r="D11" s="21">
        <v>213</v>
      </c>
      <c r="E11" s="21">
        <v>57</v>
      </c>
      <c r="F11" s="21">
        <f t="shared" ref="F11:F12" si="0">E11/D11*100</f>
        <v>26.760563380281688</v>
      </c>
      <c r="G11" s="21">
        <v>49</v>
      </c>
      <c r="H11" s="22">
        <f t="shared" ref="H11:H12" si="1">G11/D11*100</f>
        <v>23.004694835680752</v>
      </c>
      <c r="I11" s="23">
        <v>60</v>
      </c>
      <c r="J11" s="24">
        <v>30</v>
      </c>
      <c r="K11" s="9"/>
    </row>
    <row r="12" spans="1:14" ht="67.5" customHeight="1" x14ac:dyDescent="0.25">
      <c r="A12" s="20">
        <v>3</v>
      </c>
      <c r="B12" s="197" t="s">
        <v>16</v>
      </c>
      <c r="C12" s="197"/>
      <c r="D12" s="21">
        <v>48</v>
      </c>
      <c r="E12" s="21">
        <f>'[1]1 полугодие 2017 '!E12+0</f>
        <v>0</v>
      </c>
      <c r="F12" s="21">
        <f t="shared" si="0"/>
        <v>0</v>
      </c>
      <c r="G12" s="21">
        <v>7</v>
      </c>
      <c r="H12" s="22">
        <f t="shared" si="1"/>
        <v>14.583333333333334</v>
      </c>
      <c r="I12" s="23">
        <v>60</v>
      </c>
      <c r="J12" s="24">
        <v>30</v>
      </c>
      <c r="K12" s="9"/>
    </row>
    <row r="13" spans="1:14" ht="200.25" customHeight="1" x14ac:dyDescent="0.25">
      <c r="A13" s="20">
        <v>4</v>
      </c>
      <c r="B13" s="197" t="s">
        <v>17</v>
      </c>
      <c r="C13" s="197"/>
      <c r="D13" s="21">
        <v>4</v>
      </c>
      <c r="E13" s="21">
        <v>0</v>
      </c>
      <c r="F13" s="21">
        <v>0</v>
      </c>
      <c r="G13" s="21">
        <v>0</v>
      </c>
      <c r="H13" s="22">
        <v>0</v>
      </c>
      <c r="I13" s="23">
        <v>0</v>
      </c>
      <c r="J13" s="24">
        <v>80</v>
      </c>
      <c r="K13" s="9"/>
      <c r="L13" s="9"/>
      <c r="N13" s="25"/>
    </row>
    <row r="14" spans="1:14" ht="55.5" customHeight="1" x14ac:dyDescent="0.25">
      <c r="A14" s="20">
        <v>5</v>
      </c>
      <c r="B14" s="197" t="s">
        <v>18</v>
      </c>
      <c r="C14" s="197"/>
      <c r="D14" s="21">
        <v>2</v>
      </c>
      <c r="E14" s="21">
        <v>0</v>
      </c>
      <c r="F14" s="21">
        <v>0</v>
      </c>
      <c r="G14" s="21">
        <v>0</v>
      </c>
      <c r="H14" s="22">
        <v>0</v>
      </c>
      <c r="I14" s="23">
        <v>0</v>
      </c>
      <c r="J14" s="24">
        <v>80</v>
      </c>
    </row>
    <row r="15" spans="1:14" ht="74.25" customHeight="1" x14ac:dyDescent="0.25">
      <c r="A15" s="20">
        <v>6</v>
      </c>
      <c r="B15" s="197" t="s">
        <v>19</v>
      </c>
      <c r="C15" s="197"/>
      <c r="D15" s="21">
        <v>8</v>
      </c>
      <c r="E15" s="21">
        <v>1</v>
      </c>
      <c r="F15" s="21">
        <f>E15/D15*100</f>
        <v>12.5</v>
      </c>
      <c r="G15" s="21">
        <v>0</v>
      </c>
      <c r="H15" s="22">
        <v>0</v>
      </c>
      <c r="I15" s="23">
        <v>60</v>
      </c>
      <c r="J15" s="24">
        <v>30</v>
      </c>
      <c r="K15" s="9"/>
    </row>
    <row r="16" spans="1:14" ht="51" customHeight="1" x14ac:dyDescent="0.25">
      <c r="A16" s="20">
        <v>7</v>
      </c>
      <c r="B16" s="197" t="s">
        <v>20</v>
      </c>
      <c r="C16" s="197"/>
      <c r="D16" s="21">
        <v>20</v>
      </c>
      <c r="E16" s="21">
        <v>0</v>
      </c>
      <c r="F16" s="21">
        <v>0</v>
      </c>
      <c r="G16" s="21">
        <v>0</v>
      </c>
      <c r="H16" s="22">
        <v>0</v>
      </c>
      <c r="I16" s="23">
        <v>0</v>
      </c>
      <c r="J16" s="24">
        <v>80</v>
      </c>
      <c r="K16" s="9"/>
      <c r="L16" s="9"/>
      <c r="M16" s="26"/>
    </row>
    <row r="17" spans="1:14" ht="32.25" customHeight="1" thickBot="1" x14ac:dyDescent="0.3">
      <c r="A17" s="27">
        <v>8</v>
      </c>
      <c r="B17" s="147" t="s">
        <v>21</v>
      </c>
      <c r="C17" s="147"/>
      <c r="D17" s="28">
        <f>'[1]1 полугодие 2017 '!D17+1</f>
        <v>1</v>
      </c>
      <c r="E17" s="28">
        <v>0</v>
      </c>
      <c r="F17" s="28">
        <v>0</v>
      </c>
      <c r="G17" s="28">
        <v>0</v>
      </c>
      <c r="H17" s="29">
        <v>0</v>
      </c>
      <c r="I17" s="30">
        <v>60</v>
      </c>
      <c r="J17" s="31">
        <v>30</v>
      </c>
      <c r="K17" s="9"/>
    </row>
    <row r="18" spans="1:14" ht="73.5" customHeight="1" x14ac:dyDescent="0.25">
      <c r="A18" s="32">
        <v>9</v>
      </c>
      <c r="B18" s="198" t="s">
        <v>22</v>
      </c>
      <c r="C18" s="199"/>
      <c r="D18" s="33">
        <v>1</v>
      </c>
      <c r="E18" s="33">
        <v>0</v>
      </c>
      <c r="F18" s="33">
        <v>0</v>
      </c>
      <c r="G18" s="33">
        <v>0</v>
      </c>
      <c r="H18" s="34">
        <v>0</v>
      </c>
      <c r="I18" s="35">
        <v>60</v>
      </c>
      <c r="J18" s="36">
        <v>30</v>
      </c>
      <c r="K18" s="9"/>
      <c r="N18" s="25"/>
    </row>
    <row r="19" spans="1:14" ht="55.5" customHeight="1" x14ac:dyDescent="0.25">
      <c r="A19" s="20">
        <v>10</v>
      </c>
      <c r="B19" s="187" t="s">
        <v>23</v>
      </c>
      <c r="C19" s="188"/>
      <c r="D19" s="37">
        <v>1</v>
      </c>
      <c r="E19" s="37">
        <v>0</v>
      </c>
      <c r="F19" s="37">
        <v>0</v>
      </c>
      <c r="G19" s="37">
        <v>0</v>
      </c>
      <c r="H19" s="38">
        <v>0</v>
      </c>
      <c r="I19" s="35">
        <v>60</v>
      </c>
      <c r="J19" s="36">
        <v>30</v>
      </c>
      <c r="K19" s="9"/>
      <c r="N19" s="25"/>
    </row>
    <row r="20" spans="1:14" ht="32.25" customHeight="1" thickBot="1" x14ac:dyDescent="0.3">
      <c r="A20" s="39">
        <v>11</v>
      </c>
      <c r="B20" s="189" t="s">
        <v>24</v>
      </c>
      <c r="C20" s="190"/>
      <c r="D20" s="40">
        <v>76</v>
      </c>
      <c r="E20" s="40">
        <v>0</v>
      </c>
      <c r="F20" s="40">
        <v>0</v>
      </c>
      <c r="G20" s="40">
        <v>0</v>
      </c>
      <c r="H20" s="41">
        <v>0</v>
      </c>
      <c r="I20" s="35">
        <v>60</v>
      </c>
      <c r="J20" s="36">
        <v>0</v>
      </c>
      <c r="K20" s="9"/>
      <c r="N20" s="25"/>
    </row>
    <row r="21" spans="1:14" ht="54" customHeight="1" thickBot="1" x14ac:dyDescent="0.3">
      <c r="A21" s="39">
        <v>12</v>
      </c>
      <c r="B21" s="191" t="s">
        <v>25</v>
      </c>
      <c r="C21" s="191"/>
      <c r="D21" s="42">
        <v>0</v>
      </c>
      <c r="E21" s="42">
        <v>0</v>
      </c>
      <c r="F21" s="42">
        <v>0</v>
      </c>
      <c r="G21" s="42">
        <v>0</v>
      </c>
      <c r="H21" s="43">
        <v>0</v>
      </c>
      <c r="I21" s="44">
        <v>60</v>
      </c>
      <c r="J21" s="45">
        <v>30</v>
      </c>
      <c r="K21" s="9"/>
      <c r="N21" s="25"/>
    </row>
    <row r="22" spans="1:14" ht="15.75" x14ac:dyDescent="0.25">
      <c r="A22" s="46"/>
      <c r="B22" s="192" t="s">
        <v>26</v>
      </c>
      <c r="C22" s="192"/>
      <c r="D22" s="47">
        <f>SUM(D10:D21)</f>
        <v>674</v>
      </c>
      <c r="E22" s="47">
        <f t="shared" ref="E22:G22" si="2">SUM(E10:E21)</f>
        <v>151</v>
      </c>
      <c r="F22" s="47">
        <f>E22/D22*100</f>
        <v>22.403560830860535</v>
      </c>
      <c r="G22" s="47">
        <f t="shared" si="2"/>
        <v>92</v>
      </c>
      <c r="H22" s="47">
        <f>G22/D22*100</f>
        <v>13.649851632047477</v>
      </c>
      <c r="I22" s="48"/>
      <c r="J22" s="49"/>
      <c r="K22" s="9"/>
      <c r="N22" s="25"/>
    </row>
    <row r="23" spans="1:14" ht="16.5" customHeight="1" thickBot="1" x14ac:dyDescent="0.3">
      <c r="A23" s="193" t="s">
        <v>27</v>
      </c>
      <c r="B23" s="194"/>
      <c r="C23" s="194"/>
      <c r="D23" s="194"/>
      <c r="E23" s="194"/>
      <c r="F23" s="194"/>
      <c r="G23" s="194"/>
      <c r="H23" s="194"/>
      <c r="I23" s="195"/>
      <c r="J23" s="196"/>
      <c r="K23" s="9"/>
    </row>
    <row r="24" spans="1:14" ht="30" customHeight="1" x14ac:dyDescent="0.25">
      <c r="A24" s="20">
        <v>1</v>
      </c>
      <c r="B24" s="175" t="s">
        <v>28</v>
      </c>
      <c r="C24" s="175"/>
      <c r="D24" s="21">
        <f>367+83</f>
        <v>450</v>
      </c>
      <c r="E24" s="21">
        <v>20</v>
      </c>
      <c r="F24" s="21">
        <f>E24/D24*100</f>
        <v>4.4444444444444446</v>
      </c>
      <c r="G24" s="21">
        <f>100+1</f>
        <v>101</v>
      </c>
      <c r="H24" s="50">
        <f>G24/D24*100</f>
        <v>22.444444444444443</v>
      </c>
      <c r="I24" s="51">
        <v>60</v>
      </c>
      <c r="J24" s="52">
        <v>30</v>
      </c>
      <c r="K24" s="9"/>
    </row>
    <row r="25" spans="1:14" ht="72" customHeight="1" x14ac:dyDescent="0.25">
      <c r="A25" s="20">
        <v>2</v>
      </c>
      <c r="B25" s="175" t="s">
        <v>29</v>
      </c>
      <c r="C25" s="175"/>
      <c r="D25" s="21">
        <f>'[1]1 полугодие 2017 '!D23+0</f>
        <v>0</v>
      </c>
      <c r="E25" s="21">
        <v>0</v>
      </c>
      <c r="F25" s="21">
        <v>0</v>
      </c>
      <c r="G25" s="21">
        <v>0</v>
      </c>
      <c r="H25" s="50">
        <v>0</v>
      </c>
      <c r="I25" s="53">
        <v>0</v>
      </c>
      <c r="J25" s="24">
        <v>80</v>
      </c>
      <c r="K25" s="9"/>
      <c r="N25" s="25"/>
    </row>
    <row r="26" spans="1:14" ht="85.5" customHeight="1" x14ac:dyDescent="0.25">
      <c r="A26" s="20">
        <v>3</v>
      </c>
      <c r="B26" s="175" t="s">
        <v>30</v>
      </c>
      <c r="C26" s="175"/>
      <c r="D26" s="21">
        <v>149</v>
      </c>
      <c r="E26" s="21">
        <v>0</v>
      </c>
      <c r="F26" s="21">
        <v>0</v>
      </c>
      <c r="G26" s="21">
        <v>0</v>
      </c>
      <c r="H26" s="50">
        <f t="shared" ref="H26:H29" si="3">G26/D26*100</f>
        <v>0</v>
      </c>
      <c r="I26" s="53">
        <v>0</v>
      </c>
      <c r="J26" s="24">
        <v>80</v>
      </c>
      <c r="K26" s="9"/>
    </row>
    <row r="27" spans="1:14" ht="68.25" customHeight="1" x14ac:dyDescent="0.25">
      <c r="A27" s="20">
        <v>4</v>
      </c>
      <c r="B27" s="175" t="s">
        <v>31</v>
      </c>
      <c r="C27" s="175"/>
      <c r="D27" s="21">
        <f>15+6</f>
        <v>21</v>
      </c>
      <c r="E27" s="21">
        <v>0</v>
      </c>
      <c r="F27" s="21">
        <f t="shared" ref="F27:F28" si="4">E27/D27*100</f>
        <v>0</v>
      </c>
      <c r="G27" s="21">
        <f>15+5</f>
        <v>20</v>
      </c>
      <c r="H27" s="50">
        <f t="shared" si="3"/>
        <v>95.238095238095227</v>
      </c>
      <c r="I27" s="53">
        <v>0</v>
      </c>
      <c r="J27" s="24">
        <v>80</v>
      </c>
      <c r="K27" s="9"/>
    </row>
    <row r="28" spans="1:14" ht="48.75" customHeight="1" x14ac:dyDescent="0.25">
      <c r="A28" s="20">
        <v>5</v>
      </c>
      <c r="B28" s="175" t="s">
        <v>32</v>
      </c>
      <c r="C28" s="175"/>
      <c r="D28" s="21">
        <f>31+2</f>
        <v>33</v>
      </c>
      <c r="E28" s="21">
        <v>0</v>
      </c>
      <c r="F28" s="21">
        <f t="shared" si="4"/>
        <v>0</v>
      </c>
      <c r="G28" s="21">
        <v>0</v>
      </c>
      <c r="H28" s="50">
        <f t="shared" si="3"/>
        <v>0</v>
      </c>
      <c r="I28" s="53">
        <v>0</v>
      </c>
      <c r="J28" s="24">
        <v>80</v>
      </c>
      <c r="K28" s="9"/>
    </row>
    <row r="29" spans="1:14" ht="36.75" customHeight="1" x14ac:dyDescent="0.25">
      <c r="A29" s="20">
        <v>6</v>
      </c>
      <c r="B29" s="175" t="s">
        <v>33</v>
      </c>
      <c r="C29" s="175"/>
      <c r="D29" s="21">
        <v>23</v>
      </c>
      <c r="E29" s="21">
        <v>0</v>
      </c>
      <c r="F29" s="21">
        <f>E29/D29*100</f>
        <v>0</v>
      </c>
      <c r="G29" s="21">
        <v>0</v>
      </c>
      <c r="H29" s="50">
        <f t="shared" si="3"/>
        <v>0</v>
      </c>
      <c r="I29" s="53">
        <v>0</v>
      </c>
      <c r="J29" s="24">
        <v>80</v>
      </c>
      <c r="K29" s="9"/>
      <c r="L29" s="9"/>
      <c r="M29" s="26"/>
    </row>
    <row r="30" spans="1:14" ht="72.75" customHeight="1" thickBot="1" x14ac:dyDescent="0.3">
      <c r="A30" s="27">
        <v>7</v>
      </c>
      <c r="B30" s="186" t="s">
        <v>34</v>
      </c>
      <c r="C30" s="186"/>
      <c r="D30" s="28">
        <v>10</v>
      </c>
      <c r="E30" s="28">
        <v>0</v>
      </c>
      <c r="F30" s="28">
        <v>0</v>
      </c>
      <c r="G30" s="28">
        <v>0</v>
      </c>
      <c r="H30" s="54">
        <v>0</v>
      </c>
      <c r="I30" s="55">
        <v>0</v>
      </c>
      <c r="J30" s="56">
        <v>80</v>
      </c>
      <c r="K30" s="9"/>
    </row>
    <row r="31" spans="1:14" ht="35.25" customHeight="1" x14ac:dyDescent="0.25">
      <c r="A31" s="32">
        <v>8</v>
      </c>
      <c r="B31" s="182" t="s">
        <v>35</v>
      </c>
      <c r="C31" s="182"/>
      <c r="D31" s="57">
        <v>0</v>
      </c>
      <c r="E31" s="57">
        <v>0</v>
      </c>
      <c r="F31" s="57">
        <v>0</v>
      </c>
      <c r="G31" s="57">
        <v>0</v>
      </c>
      <c r="H31" s="58">
        <v>0</v>
      </c>
      <c r="I31" s="51">
        <v>0</v>
      </c>
      <c r="J31" s="52">
        <v>80</v>
      </c>
      <c r="K31" s="9"/>
      <c r="N31" s="25"/>
    </row>
    <row r="32" spans="1:14" ht="75.75" customHeight="1" x14ac:dyDescent="0.25">
      <c r="A32" s="20">
        <v>9</v>
      </c>
      <c r="B32" s="183" t="s">
        <v>36</v>
      </c>
      <c r="C32" s="183"/>
      <c r="D32" s="37">
        <v>16</v>
      </c>
      <c r="E32" s="37">
        <v>0</v>
      </c>
      <c r="F32" s="37">
        <v>0</v>
      </c>
      <c r="G32" s="37">
        <v>0</v>
      </c>
      <c r="H32" s="38">
        <v>0</v>
      </c>
      <c r="I32" s="59">
        <v>0</v>
      </c>
      <c r="J32" s="60">
        <v>80</v>
      </c>
      <c r="K32" s="9"/>
    </row>
    <row r="33" spans="1:18" ht="48" customHeight="1" x14ac:dyDescent="0.25">
      <c r="A33" s="20">
        <v>10</v>
      </c>
      <c r="B33" s="184" t="s">
        <v>37</v>
      </c>
      <c r="C33" s="184"/>
      <c r="D33" s="21">
        <v>0</v>
      </c>
      <c r="E33" s="21">
        <v>0</v>
      </c>
      <c r="F33" s="21">
        <v>0</v>
      </c>
      <c r="G33" s="21">
        <v>0</v>
      </c>
      <c r="H33" s="22">
        <v>0</v>
      </c>
      <c r="I33" s="53">
        <v>0</v>
      </c>
      <c r="J33" s="24">
        <v>80</v>
      </c>
      <c r="K33" s="9"/>
      <c r="N33" s="25"/>
    </row>
    <row r="34" spans="1:18" ht="60.75" customHeight="1" x14ac:dyDescent="0.25">
      <c r="A34" s="20">
        <v>11</v>
      </c>
      <c r="B34" s="183" t="s">
        <v>38</v>
      </c>
      <c r="C34" s="183"/>
      <c r="D34" s="37">
        <v>3</v>
      </c>
      <c r="E34" s="37">
        <v>0</v>
      </c>
      <c r="F34" s="37">
        <v>0</v>
      </c>
      <c r="G34" s="37">
        <v>0</v>
      </c>
      <c r="H34" s="38">
        <v>0</v>
      </c>
      <c r="I34" s="59">
        <v>60</v>
      </c>
      <c r="J34" s="60">
        <v>30</v>
      </c>
      <c r="K34" s="9"/>
    </row>
    <row r="35" spans="1:18" ht="65.25" customHeight="1" thickBot="1" x14ac:dyDescent="0.3">
      <c r="A35" s="20">
        <v>12</v>
      </c>
      <c r="B35" s="183" t="s">
        <v>39</v>
      </c>
      <c r="C35" s="183"/>
      <c r="D35" s="37">
        <f>'[1]1 полугодие 2017 '!D40+8</f>
        <v>9</v>
      </c>
      <c r="E35" s="37">
        <v>0</v>
      </c>
      <c r="F35" s="37">
        <v>0</v>
      </c>
      <c r="G35" s="37">
        <v>0</v>
      </c>
      <c r="H35" s="38">
        <v>0</v>
      </c>
      <c r="I35" s="61">
        <v>60</v>
      </c>
      <c r="J35" s="62">
        <v>30</v>
      </c>
      <c r="K35" s="9"/>
    </row>
    <row r="36" spans="1:18" ht="15.75" x14ac:dyDescent="0.25">
      <c r="A36" s="63"/>
      <c r="B36" s="185" t="s">
        <v>26</v>
      </c>
      <c r="C36" s="185"/>
      <c r="D36" s="47">
        <f>SUM(D24:D35)</f>
        <v>714</v>
      </c>
      <c r="E36" s="47">
        <f t="shared" ref="E36:G36" si="5">SUM(E24:E35)</f>
        <v>20</v>
      </c>
      <c r="F36" s="47">
        <f>E36/D36*100</f>
        <v>2.801120448179272</v>
      </c>
      <c r="G36" s="47">
        <f t="shared" si="5"/>
        <v>121</v>
      </c>
      <c r="H36" s="47">
        <f>G36/D36*100</f>
        <v>16.946778711484594</v>
      </c>
      <c r="I36" s="64"/>
      <c r="J36" s="65"/>
      <c r="K36" s="9"/>
    </row>
    <row r="37" spans="1:18" ht="16.5" thickBot="1" x14ac:dyDescent="0.3">
      <c r="A37" s="167" t="s">
        <v>40</v>
      </c>
      <c r="B37" s="168"/>
      <c r="C37" s="168"/>
      <c r="D37" s="168"/>
      <c r="E37" s="168"/>
      <c r="F37" s="168"/>
      <c r="G37" s="168"/>
      <c r="H37" s="168"/>
      <c r="I37" s="168"/>
      <c r="J37" s="169"/>
      <c r="K37" s="9"/>
    </row>
    <row r="38" spans="1:18" ht="37.5" customHeight="1" thickBot="1" x14ac:dyDescent="0.3">
      <c r="A38" s="66">
        <v>1</v>
      </c>
      <c r="B38" s="179" t="s">
        <v>41</v>
      </c>
      <c r="C38" s="179"/>
      <c r="D38" s="67">
        <v>3551</v>
      </c>
      <c r="E38" s="67">
        <v>663</v>
      </c>
      <c r="F38" s="67">
        <f>E38/D38*100</f>
        <v>18.670796958603212</v>
      </c>
      <c r="G38" s="67">
        <v>6</v>
      </c>
      <c r="H38" s="68">
        <f>G38/D38*100</f>
        <v>0.16896648831315123</v>
      </c>
      <c r="I38" s="69">
        <v>60</v>
      </c>
      <c r="J38" s="70">
        <v>30</v>
      </c>
      <c r="K38" s="9"/>
      <c r="M38" s="26"/>
    </row>
    <row r="39" spans="1:18" ht="16.5" thickBot="1" x14ac:dyDescent="0.3">
      <c r="A39" s="152" t="s">
        <v>42</v>
      </c>
      <c r="B39" s="153"/>
      <c r="C39" s="153"/>
      <c r="D39" s="153"/>
      <c r="E39" s="153"/>
      <c r="F39" s="153"/>
      <c r="G39" s="153"/>
      <c r="H39" s="153"/>
      <c r="I39" s="153"/>
      <c r="J39" s="154"/>
      <c r="K39" s="9"/>
    </row>
    <row r="40" spans="1:18" ht="33.75" customHeight="1" thickBot="1" x14ac:dyDescent="0.3">
      <c r="A40" s="66">
        <v>1</v>
      </c>
      <c r="B40" s="180" t="s">
        <v>43</v>
      </c>
      <c r="C40" s="180"/>
      <c r="D40" s="71">
        <v>2326</v>
      </c>
      <c r="E40" s="71">
        <v>0</v>
      </c>
      <c r="F40" s="71">
        <f>E40/D40*100</f>
        <v>0</v>
      </c>
      <c r="G40" s="71">
        <v>14</v>
      </c>
      <c r="H40" s="72">
        <f>G40/D40*100</f>
        <v>0.60189165950128976</v>
      </c>
      <c r="I40" s="73">
        <v>60</v>
      </c>
      <c r="J40" s="74">
        <v>30</v>
      </c>
      <c r="K40" s="9"/>
      <c r="M40" s="26"/>
    </row>
    <row r="41" spans="1:18" ht="16.5" thickBot="1" x14ac:dyDescent="0.3">
      <c r="A41" s="167" t="s">
        <v>44</v>
      </c>
      <c r="B41" s="168"/>
      <c r="C41" s="168"/>
      <c r="D41" s="168"/>
      <c r="E41" s="168"/>
      <c r="F41" s="168"/>
      <c r="G41" s="168"/>
      <c r="H41" s="168"/>
      <c r="I41" s="168"/>
      <c r="J41" s="169"/>
      <c r="K41" s="9"/>
    </row>
    <row r="42" spans="1:18" ht="33.75" customHeight="1" thickBot="1" x14ac:dyDescent="0.3">
      <c r="A42" s="75">
        <v>1</v>
      </c>
      <c r="B42" s="181" t="s">
        <v>45</v>
      </c>
      <c r="C42" s="181"/>
      <c r="D42" s="75">
        <v>151</v>
      </c>
      <c r="E42" s="76">
        <v>0</v>
      </c>
      <c r="F42" s="76">
        <v>0</v>
      </c>
      <c r="G42" s="76">
        <v>151</v>
      </c>
      <c r="H42" s="77">
        <f>G42/D42*100</f>
        <v>100</v>
      </c>
      <c r="I42" s="78">
        <v>0</v>
      </c>
      <c r="J42" s="77">
        <v>80</v>
      </c>
      <c r="K42" s="9"/>
      <c r="M42" s="26"/>
      <c r="N42" s="25"/>
      <c r="R42" s="79"/>
    </row>
    <row r="43" spans="1:18" ht="16.5" thickBot="1" x14ac:dyDescent="0.3">
      <c r="A43" s="167" t="s">
        <v>46</v>
      </c>
      <c r="B43" s="168"/>
      <c r="C43" s="168"/>
      <c r="D43" s="168"/>
      <c r="E43" s="168"/>
      <c r="F43" s="168"/>
      <c r="G43" s="168"/>
      <c r="H43" s="168"/>
      <c r="I43" s="168"/>
      <c r="J43" s="169"/>
      <c r="K43" s="9"/>
      <c r="R43" s="80"/>
    </row>
    <row r="44" spans="1:18" ht="82.5" customHeight="1" x14ac:dyDescent="0.25">
      <c r="A44" s="32">
        <v>1</v>
      </c>
      <c r="B44" s="176" t="s">
        <v>47</v>
      </c>
      <c r="C44" s="176"/>
      <c r="D44" s="81">
        <v>6</v>
      </c>
      <c r="E44" s="81" t="s">
        <v>48</v>
      </c>
      <c r="F44" s="81" t="s">
        <v>48</v>
      </c>
      <c r="G44" s="81">
        <f>'[1]1 полугодие 2017 '!G49+0</f>
        <v>0</v>
      </c>
      <c r="H44" s="82">
        <v>0</v>
      </c>
      <c r="I44" s="83">
        <v>60</v>
      </c>
      <c r="J44" s="84">
        <v>0</v>
      </c>
      <c r="K44" s="9"/>
      <c r="R44" s="80"/>
    </row>
    <row r="45" spans="1:18" ht="66.75" customHeight="1" x14ac:dyDescent="0.25">
      <c r="A45" s="20">
        <v>2</v>
      </c>
      <c r="B45" s="155" t="s">
        <v>49</v>
      </c>
      <c r="C45" s="155"/>
      <c r="D45" s="85">
        <v>8</v>
      </c>
      <c r="E45" s="85">
        <f>'[1]1 полугодие 2017 '!E50+0</f>
        <v>0</v>
      </c>
      <c r="F45" s="85">
        <f t="shared" ref="F45" si="6">-E45/D45*100</f>
        <v>0</v>
      </c>
      <c r="G45" s="85">
        <v>1</v>
      </c>
      <c r="H45" s="86">
        <f t="shared" ref="H45" si="7">G45/D45*100</f>
        <v>12.5</v>
      </c>
      <c r="I45" s="87">
        <v>60</v>
      </c>
      <c r="J45" s="88">
        <v>30</v>
      </c>
      <c r="K45" s="9"/>
      <c r="R45" s="80"/>
    </row>
    <row r="46" spans="1:18" ht="71.25" customHeight="1" x14ac:dyDescent="0.25">
      <c r="A46" s="20">
        <v>3</v>
      </c>
      <c r="B46" s="155" t="s">
        <v>50</v>
      </c>
      <c r="C46" s="155"/>
      <c r="D46" s="85">
        <v>160</v>
      </c>
      <c r="E46" s="85">
        <f>'[1]1 полугодие 2017 '!E51+0</f>
        <v>19</v>
      </c>
      <c r="F46" s="85">
        <f>E46/D46*100</f>
        <v>11.875</v>
      </c>
      <c r="G46" s="89">
        <v>76</v>
      </c>
      <c r="H46" s="86">
        <f>G46/D46*100</f>
        <v>47.5</v>
      </c>
      <c r="I46" s="87">
        <v>60</v>
      </c>
      <c r="J46" s="88">
        <v>0</v>
      </c>
      <c r="K46" s="9"/>
      <c r="L46" s="9"/>
      <c r="M46" s="26"/>
      <c r="R46" s="80"/>
    </row>
    <row r="47" spans="1:18" ht="69" customHeight="1" x14ac:dyDescent="0.25">
      <c r="A47" s="90">
        <v>4</v>
      </c>
      <c r="B47" s="177" t="s">
        <v>51</v>
      </c>
      <c r="C47" s="177"/>
      <c r="D47" s="85">
        <v>22</v>
      </c>
      <c r="E47" s="85">
        <f>'[1]1 полугодие 2017 '!E52+2</f>
        <v>2</v>
      </c>
      <c r="F47" s="85">
        <f>E47/D47*100</f>
        <v>9.0909090909090917</v>
      </c>
      <c r="G47" s="89">
        <v>6</v>
      </c>
      <c r="H47" s="86">
        <f>G47/D47*100</f>
        <v>27.27272727272727</v>
      </c>
      <c r="I47" s="87">
        <v>60</v>
      </c>
      <c r="J47" s="88">
        <v>30</v>
      </c>
      <c r="K47" s="9"/>
      <c r="R47" s="80"/>
    </row>
    <row r="48" spans="1:18" ht="69" customHeight="1" thickBot="1" x14ac:dyDescent="0.3">
      <c r="A48" s="90">
        <v>5</v>
      </c>
      <c r="B48" s="178" t="s">
        <v>52</v>
      </c>
      <c r="C48" s="178"/>
      <c r="D48" s="21">
        <v>113</v>
      </c>
      <c r="E48" s="21">
        <v>0</v>
      </c>
      <c r="F48" s="21">
        <v>0</v>
      </c>
      <c r="G48" s="91">
        <v>55</v>
      </c>
      <c r="H48" s="228">
        <f>G48/D48*100</f>
        <v>48.672566371681413</v>
      </c>
      <c r="I48" s="103">
        <v>0</v>
      </c>
      <c r="J48" s="31">
        <v>100</v>
      </c>
    </row>
    <row r="49" spans="1:14" ht="15.75" x14ac:dyDescent="0.25">
      <c r="A49" s="92"/>
      <c r="B49" s="173" t="s">
        <v>26</v>
      </c>
      <c r="C49" s="173"/>
      <c r="D49" s="47">
        <f>SUM(D44:D48)</f>
        <v>309</v>
      </c>
      <c r="E49" s="47">
        <f t="shared" ref="E49:G49" si="8">SUM(E44:E48)</f>
        <v>21</v>
      </c>
      <c r="F49" s="47">
        <f>E49/D49*100</f>
        <v>6.7961165048543686</v>
      </c>
      <c r="G49" s="47">
        <f t="shared" si="8"/>
        <v>138</v>
      </c>
      <c r="H49" s="47">
        <f>G49/D49*100</f>
        <v>44.660194174757287</v>
      </c>
      <c r="I49" s="64"/>
      <c r="J49" s="64"/>
    </row>
    <row r="50" spans="1:14" ht="15" customHeight="1" thickBot="1" x14ac:dyDescent="0.3">
      <c r="A50" s="167" t="s">
        <v>53</v>
      </c>
      <c r="B50" s="168"/>
      <c r="C50" s="168"/>
      <c r="D50" s="168"/>
      <c r="E50" s="168"/>
      <c r="F50" s="168"/>
      <c r="G50" s="168"/>
      <c r="H50" s="168"/>
      <c r="I50" s="168"/>
      <c r="J50" s="169"/>
      <c r="K50" s="9"/>
    </row>
    <row r="51" spans="1:14" ht="32.25" customHeight="1" x14ac:dyDescent="0.25">
      <c r="A51" s="93">
        <v>1</v>
      </c>
      <c r="B51" s="170" t="s">
        <v>54</v>
      </c>
      <c r="C51" s="170"/>
      <c r="D51" s="57">
        <f>'[1]1 полугодие 2017 '!D54+4</f>
        <v>6</v>
      </c>
      <c r="E51" s="57">
        <v>0</v>
      </c>
      <c r="F51" s="57">
        <v>0</v>
      </c>
      <c r="G51" s="57">
        <v>0</v>
      </c>
      <c r="H51" s="58">
        <f>G51/D51*100</f>
        <v>0</v>
      </c>
      <c r="I51" s="94">
        <v>60</v>
      </c>
      <c r="J51" s="52">
        <v>30</v>
      </c>
    </row>
    <row r="52" spans="1:14" ht="35.25" customHeight="1" x14ac:dyDescent="0.25">
      <c r="A52" s="95">
        <v>2</v>
      </c>
      <c r="B52" s="161" t="s">
        <v>55</v>
      </c>
      <c r="C52" s="161"/>
      <c r="D52" s="21">
        <v>244</v>
      </c>
      <c r="E52" s="21">
        <v>0</v>
      </c>
      <c r="F52" s="21">
        <v>0</v>
      </c>
      <c r="G52" s="21">
        <v>49</v>
      </c>
      <c r="H52" s="22">
        <f t="shared" ref="H52:H62" si="9">G52/D52*100</f>
        <v>20.081967213114755</v>
      </c>
      <c r="I52" s="23">
        <v>60</v>
      </c>
      <c r="J52" s="24">
        <v>30</v>
      </c>
      <c r="K52" s="9"/>
    </row>
    <row r="53" spans="1:14" ht="117.75" customHeight="1" x14ac:dyDescent="0.25">
      <c r="A53" s="95">
        <v>3</v>
      </c>
      <c r="B53" s="174" t="s">
        <v>56</v>
      </c>
      <c r="C53" s="174"/>
      <c r="D53" s="21">
        <v>36</v>
      </c>
      <c r="E53" s="21">
        <v>0</v>
      </c>
      <c r="F53" s="21">
        <v>0</v>
      </c>
      <c r="G53" s="21">
        <v>0</v>
      </c>
      <c r="H53" s="22">
        <v>0</v>
      </c>
      <c r="I53" s="23">
        <v>0</v>
      </c>
      <c r="J53" s="24">
        <v>80</v>
      </c>
      <c r="K53" s="9"/>
    </row>
    <row r="54" spans="1:14" s="80" customFormat="1" ht="64.5" customHeight="1" x14ac:dyDescent="0.25">
      <c r="A54" s="53">
        <v>4</v>
      </c>
      <c r="B54" s="175" t="s">
        <v>57</v>
      </c>
      <c r="C54" s="175"/>
      <c r="D54" s="21">
        <v>172</v>
      </c>
      <c r="E54" s="21">
        <v>0</v>
      </c>
      <c r="F54" s="21">
        <v>0</v>
      </c>
      <c r="G54" s="21">
        <v>162</v>
      </c>
      <c r="H54" s="22">
        <f>G54/D54*100</f>
        <v>94.186046511627907</v>
      </c>
      <c r="I54" s="23">
        <v>60</v>
      </c>
      <c r="J54" s="24">
        <v>30</v>
      </c>
      <c r="K54" s="96"/>
      <c r="N54" s="1"/>
    </row>
    <row r="55" spans="1:14" ht="98.25" customHeight="1" x14ac:dyDescent="0.25">
      <c r="A55" s="95">
        <v>5</v>
      </c>
      <c r="B55" s="161" t="s">
        <v>58</v>
      </c>
      <c r="C55" s="161"/>
      <c r="D55" s="21">
        <v>1</v>
      </c>
      <c r="E55" s="21">
        <v>0</v>
      </c>
      <c r="F55" s="21">
        <v>0</v>
      </c>
      <c r="G55" s="21">
        <v>0</v>
      </c>
      <c r="H55" s="22">
        <v>0</v>
      </c>
      <c r="I55" s="23">
        <v>60</v>
      </c>
      <c r="J55" s="24">
        <v>30</v>
      </c>
      <c r="K55" s="9"/>
      <c r="N55" s="25"/>
    </row>
    <row r="56" spans="1:14" ht="63" customHeight="1" x14ac:dyDescent="0.25">
      <c r="A56" s="95">
        <v>6</v>
      </c>
      <c r="B56" s="161" t="s">
        <v>59</v>
      </c>
      <c r="C56" s="161"/>
      <c r="D56" s="21">
        <v>41</v>
      </c>
      <c r="E56" s="21">
        <v>0</v>
      </c>
      <c r="F56" s="21">
        <v>0</v>
      </c>
      <c r="G56" s="21">
        <v>0</v>
      </c>
      <c r="H56" s="22">
        <f t="shared" ref="H56:H57" si="10">G56/D56*100</f>
        <v>0</v>
      </c>
      <c r="I56" s="23">
        <v>0</v>
      </c>
      <c r="J56" s="24">
        <v>80</v>
      </c>
      <c r="K56" s="9"/>
    </row>
    <row r="57" spans="1:14" ht="51.75" customHeight="1" x14ac:dyDescent="0.25">
      <c r="A57" s="95">
        <v>7</v>
      </c>
      <c r="B57" s="161" t="s">
        <v>60</v>
      </c>
      <c r="C57" s="161"/>
      <c r="D57" s="21">
        <v>39</v>
      </c>
      <c r="E57" s="21">
        <v>0</v>
      </c>
      <c r="F57" s="21">
        <v>0</v>
      </c>
      <c r="G57" s="21">
        <v>19</v>
      </c>
      <c r="H57" s="22">
        <f t="shared" si="10"/>
        <v>48.717948717948715</v>
      </c>
      <c r="I57" s="23">
        <v>0</v>
      </c>
      <c r="J57" s="24">
        <v>80</v>
      </c>
      <c r="K57" s="9"/>
    </row>
    <row r="58" spans="1:14" ht="79.5" customHeight="1" x14ac:dyDescent="0.25">
      <c r="A58" s="95">
        <v>8</v>
      </c>
      <c r="B58" s="161" t="s">
        <v>61</v>
      </c>
      <c r="C58" s="161"/>
      <c r="D58" s="21">
        <v>10</v>
      </c>
      <c r="E58" s="21">
        <v>0</v>
      </c>
      <c r="F58" s="21">
        <v>0</v>
      </c>
      <c r="G58" s="21">
        <v>0</v>
      </c>
      <c r="H58" s="22">
        <f t="shared" si="9"/>
        <v>0</v>
      </c>
      <c r="I58" s="23">
        <v>0</v>
      </c>
      <c r="J58" s="24">
        <v>0</v>
      </c>
      <c r="K58" s="9"/>
    </row>
    <row r="59" spans="1:14" ht="130.5" customHeight="1" x14ac:dyDescent="0.25">
      <c r="A59" s="95">
        <v>9</v>
      </c>
      <c r="B59" s="161" t="s">
        <v>62</v>
      </c>
      <c r="C59" s="161"/>
      <c r="D59" s="21">
        <v>0</v>
      </c>
      <c r="E59" s="21">
        <v>0</v>
      </c>
      <c r="F59" s="21">
        <v>0</v>
      </c>
      <c r="G59" s="21">
        <v>0</v>
      </c>
      <c r="H59" s="22">
        <v>0</v>
      </c>
      <c r="I59" s="23">
        <v>0</v>
      </c>
      <c r="J59" s="24">
        <v>80</v>
      </c>
      <c r="K59" s="9"/>
      <c r="N59" s="25"/>
    </row>
    <row r="60" spans="1:14" ht="66" customHeight="1" x14ac:dyDescent="0.25">
      <c r="A60" s="95">
        <v>10</v>
      </c>
      <c r="B60" s="161" t="s">
        <v>63</v>
      </c>
      <c r="C60" s="161"/>
      <c r="D60" s="21">
        <v>2782</v>
      </c>
      <c r="E60" s="21">
        <v>0</v>
      </c>
      <c r="F60" s="21">
        <v>0</v>
      </c>
      <c r="G60" s="21">
        <v>28</v>
      </c>
      <c r="H60" s="22">
        <f>G60/D60*100</f>
        <v>1.0064701653486701</v>
      </c>
      <c r="I60" s="23">
        <v>0</v>
      </c>
      <c r="J60" s="24">
        <v>80</v>
      </c>
      <c r="K60" s="9"/>
    </row>
    <row r="61" spans="1:14" ht="32.25" customHeight="1" x14ac:dyDescent="0.25">
      <c r="A61" s="95">
        <v>11</v>
      </c>
      <c r="B61" s="161" t="s">
        <v>64</v>
      </c>
      <c r="C61" s="161"/>
      <c r="D61" s="21">
        <v>21</v>
      </c>
      <c r="E61" s="21">
        <v>0</v>
      </c>
      <c r="F61" s="21">
        <v>0</v>
      </c>
      <c r="G61" s="21">
        <v>10</v>
      </c>
      <c r="H61" s="22">
        <f>G61/D61*100</f>
        <v>47.619047619047613</v>
      </c>
      <c r="I61" s="23">
        <v>60</v>
      </c>
      <c r="J61" s="24">
        <v>30</v>
      </c>
      <c r="K61" s="9"/>
    </row>
    <row r="62" spans="1:14" ht="64.5" customHeight="1" x14ac:dyDescent="0.25">
      <c r="A62" s="95">
        <v>12</v>
      </c>
      <c r="B62" s="161" t="s">
        <v>65</v>
      </c>
      <c r="C62" s="161"/>
      <c r="D62" s="21">
        <v>15</v>
      </c>
      <c r="E62" s="21">
        <v>0</v>
      </c>
      <c r="F62" s="21">
        <v>0</v>
      </c>
      <c r="G62" s="21">
        <v>0</v>
      </c>
      <c r="H62" s="22">
        <f t="shared" si="9"/>
        <v>0</v>
      </c>
      <c r="I62" s="23">
        <v>0</v>
      </c>
      <c r="J62" s="24">
        <v>0</v>
      </c>
      <c r="K62" s="9"/>
    </row>
    <row r="63" spans="1:14" ht="96.75" customHeight="1" x14ac:dyDescent="0.25">
      <c r="A63" s="95">
        <v>13</v>
      </c>
      <c r="B63" s="161" t="s">
        <v>66</v>
      </c>
      <c r="C63" s="161"/>
      <c r="D63" s="21">
        <v>13</v>
      </c>
      <c r="E63" s="21">
        <v>0</v>
      </c>
      <c r="F63" s="21">
        <v>0</v>
      </c>
      <c r="G63" s="21">
        <v>13</v>
      </c>
      <c r="H63" s="22">
        <f>G63/D63*100</f>
        <v>100</v>
      </c>
      <c r="I63" s="23">
        <v>60</v>
      </c>
      <c r="J63" s="24">
        <v>30</v>
      </c>
      <c r="K63" s="9"/>
    </row>
    <row r="64" spans="1:14" ht="63.75" customHeight="1" x14ac:dyDescent="0.25">
      <c r="A64" s="95">
        <v>14</v>
      </c>
      <c r="B64" s="161" t="s">
        <v>67</v>
      </c>
      <c r="C64" s="161"/>
      <c r="D64" s="21">
        <v>21</v>
      </c>
      <c r="E64" s="21">
        <v>0</v>
      </c>
      <c r="F64" s="21">
        <v>0</v>
      </c>
      <c r="G64" s="21">
        <v>0</v>
      </c>
      <c r="H64" s="22">
        <v>0</v>
      </c>
      <c r="I64" s="23">
        <v>0</v>
      </c>
      <c r="J64" s="24">
        <v>80</v>
      </c>
      <c r="K64" s="9"/>
      <c r="L64" s="9"/>
      <c r="M64" s="26"/>
    </row>
    <row r="65" spans="1:14" ht="31.5" customHeight="1" x14ac:dyDescent="0.25">
      <c r="A65" s="97">
        <v>15</v>
      </c>
      <c r="B65" s="162" t="s">
        <v>68</v>
      </c>
      <c r="C65" s="162"/>
      <c r="D65" s="28">
        <v>0</v>
      </c>
      <c r="E65" s="28">
        <v>0</v>
      </c>
      <c r="F65" s="28">
        <v>0</v>
      </c>
      <c r="G65" s="28">
        <v>0</v>
      </c>
      <c r="H65" s="29">
        <v>0</v>
      </c>
      <c r="I65" s="98">
        <v>0</v>
      </c>
      <c r="J65" s="56">
        <v>0</v>
      </c>
      <c r="K65" s="9"/>
      <c r="N65" s="25"/>
    </row>
    <row r="66" spans="1:14" ht="31.5" customHeight="1" x14ac:dyDescent="0.25">
      <c r="A66" s="95">
        <v>16</v>
      </c>
      <c r="B66" s="171" t="s">
        <v>69</v>
      </c>
      <c r="C66" s="172"/>
      <c r="D66" s="37">
        <v>105</v>
      </c>
      <c r="E66" s="37">
        <v>0</v>
      </c>
      <c r="F66" s="37">
        <v>0</v>
      </c>
      <c r="G66" s="37">
        <v>0</v>
      </c>
      <c r="H66" s="38">
        <v>0</v>
      </c>
      <c r="I66" s="44">
        <v>60</v>
      </c>
      <c r="J66" s="45">
        <v>30</v>
      </c>
      <c r="K66" s="9"/>
    </row>
    <row r="67" spans="1:14" ht="31.5" customHeight="1" thickBot="1" x14ac:dyDescent="0.3">
      <c r="A67" s="99">
        <v>17</v>
      </c>
      <c r="B67" s="165" t="s">
        <v>70</v>
      </c>
      <c r="C67" s="166"/>
      <c r="D67" s="42">
        <v>5</v>
      </c>
      <c r="E67" s="42">
        <v>0</v>
      </c>
      <c r="F67" s="42">
        <v>0</v>
      </c>
      <c r="G67" s="42">
        <v>0</v>
      </c>
      <c r="H67" s="43">
        <v>0</v>
      </c>
      <c r="I67" s="44">
        <v>60</v>
      </c>
      <c r="J67" s="45">
        <v>0</v>
      </c>
      <c r="K67" s="9"/>
    </row>
    <row r="68" spans="1:14" ht="15.75" x14ac:dyDescent="0.25">
      <c r="A68" s="100"/>
      <c r="B68" s="163" t="s">
        <v>26</v>
      </c>
      <c r="C68" s="163"/>
      <c r="D68" s="47">
        <f>SUM(D51:D67)</f>
        <v>3511</v>
      </c>
      <c r="E68" s="47">
        <f t="shared" ref="E68:G68" si="11">SUM(E51:E67)</f>
        <v>0</v>
      </c>
      <c r="F68" s="47">
        <f>E68/D68*100</f>
        <v>0</v>
      </c>
      <c r="G68" s="47">
        <f t="shared" si="11"/>
        <v>281</v>
      </c>
      <c r="H68" s="47">
        <f>G68/D68*100</f>
        <v>8.0034178296781544</v>
      </c>
      <c r="I68" s="64"/>
      <c r="J68" s="64"/>
      <c r="K68" s="9"/>
    </row>
    <row r="69" spans="1:14" ht="16.5" thickBot="1" x14ac:dyDescent="0.3">
      <c r="A69" s="167" t="s">
        <v>71</v>
      </c>
      <c r="B69" s="168"/>
      <c r="C69" s="168"/>
      <c r="D69" s="168"/>
      <c r="E69" s="168"/>
      <c r="F69" s="168"/>
      <c r="G69" s="168"/>
      <c r="H69" s="168"/>
      <c r="I69" s="168"/>
      <c r="J69" s="169"/>
      <c r="K69" s="9"/>
    </row>
    <row r="70" spans="1:14" ht="98.25" customHeight="1" x14ac:dyDescent="0.25">
      <c r="A70" s="93">
        <v>1</v>
      </c>
      <c r="B70" s="170" t="s">
        <v>72</v>
      </c>
      <c r="C70" s="170"/>
      <c r="D70" s="57">
        <v>2886</v>
      </c>
      <c r="E70" s="57">
        <f>'[1]1 полугодие 2017 '!E72+0</f>
        <v>3</v>
      </c>
      <c r="F70" s="101">
        <f>E70/D70*100</f>
        <v>0.10395010395010396</v>
      </c>
      <c r="G70" s="57">
        <v>563</v>
      </c>
      <c r="H70" s="102">
        <f>G70/D70*100</f>
        <v>19.507969507969509</v>
      </c>
      <c r="I70" s="51">
        <v>60</v>
      </c>
      <c r="J70" s="52">
        <v>30</v>
      </c>
      <c r="K70" s="9"/>
      <c r="L70" s="9"/>
    </row>
    <row r="71" spans="1:14" ht="61.5" customHeight="1" x14ac:dyDescent="0.25">
      <c r="A71" s="95">
        <v>2</v>
      </c>
      <c r="B71" s="161" t="s">
        <v>73</v>
      </c>
      <c r="C71" s="161"/>
      <c r="D71" s="21">
        <v>1281</v>
      </c>
      <c r="E71" s="21">
        <v>68</v>
      </c>
      <c r="F71" s="21">
        <f t="shared" ref="F71:F75" si="12">E71/D71*100</f>
        <v>5.3083528493364565</v>
      </c>
      <c r="G71" s="21">
        <v>79</v>
      </c>
      <c r="H71" s="50">
        <f t="shared" ref="H71:H75" si="13">G71/D71*100</f>
        <v>6.1670569867291176</v>
      </c>
      <c r="I71" s="53">
        <v>60</v>
      </c>
      <c r="J71" s="24">
        <v>30</v>
      </c>
      <c r="K71" s="9"/>
    </row>
    <row r="72" spans="1:14" ht="117" customHeight="1" x14ac:dyDescent="0.25">
      <c r="A72" s="95">
        <v>3</v>
      </c>
      <c r="B72" s="161" t="s">
        <v>74</v>
      </c>
      <c r="C72" s="161"/>
      <c r="D72" s="21">
        <v>9</v>
      </c>
      <c r="E72" s="21">
        <v>0</v>
      </c>
      <c r="F72" s="21">
        <f t="shared" si="12"/>
        <v>0</v>
      </c>
      <c r="G72" s="21">
        <v>9</v>
      </c>
      <c r="H72" s="50">
        <f t="shared" si="13"/>
        <v>100</v>
      </c>
      <c r="I72" s="53">
        <v>0</v>
      </c>
      <c r="J72" s="24">
        <v>80</v>
      </c>
      <c r="K72" s="9"/>
    </row>
    <row r="73" spans="1:14" ht="48.75" customHeight="1" x14ac:dyDescent="0.25">
      <c r="A73" s="95">
        <v>4</v>
      </c>
      <c r="B73" s="161" t="s">
        <v>75</v>
      </c>
      <c r="C73" s="161"/>
      <c r="D73" s="21">
        <v>185304</v>
      </c>
      <c r="E73" s="21">
        <v>185304</v>
      </c>
      <c r="F73" s="21">
        <f t="shared" si="12"/>
        <v>100</v>
      </c>
      <c r="G73" s="21">
        <v>0</v>
      </c>
      <c r="H73" s="50">
        <f t="shared" si="13"/>
        <v>0</v>
      </c>
      <c r="I73" s="53">
        <v>60</v>
      </c>
      <c r="J73" s="24">
        <v>0</v>
      </c>
      <c r="K73" s="9"/>
      <c r="N73" s="25"/>
    </row>
    <row r="74" spans="1:14" ht="15.75" x14ac:dyDescent="0.25">
      <c r="A74" s="95">
        <v>5</v>
      </c>
      <c r="B74" s="161" t="s">
        <v>76</v>
      </c>
      <c r="C74" s="161"/>
      <c r="D74" s="21">
        <v>1444</v>
      </c>
      <c r="E74" s="21">
        <v>1067</v>
      </c>
      <c r="F74" s="21">
        <f t="shared" si="12"/>
        <v>73.89196675900277</v>
      </c>
      <c r="G74" s="21">
        <f>'[1]1 полугодие 2017 '!G76+0</f>
        <v>0</v>
      </c>
      <c r="H74" s="50">
        <f t="shared" si="13"/>
        <v>0</v>
      </c>
      <c r="I74" s="53">
        <v>60</v>
      </c>
      <c r="J74" s="24">
        <v>0</v>
      </c>
      <c r="K74" s="9"/>
      <c r="L74" s="9"/>
      <c r="M74" s="26"/>
    </row>
    <row r="75" spans="1:14" ht="63.75" customHeight="1" thickBot="1" x14ac:dyDescent="0.3">
      <c r="A75" s="99">
        <v>6</v>
      </c>
      <c r="B75" s="162" t="s">
        <v>77</v>
      </c>
      <c r="C75" s="162"/>
      <c r="D75" s="28">
        <v>1083</v>
      </c>
      <c r="E75" s="28">
        <v>330</v>
      </c>
      <c r="F75" s="28">
        <f t="shared" si="12"/>
        <v>30.470914127423821</v>
      </c>
      <c r="G75" s="28">
        <v>0</v>
      </c>
      <c r="H75" s="54">
        <f t="shared" si="13"/>
        <v>0</v>
      </c>
      <c r="I75" s="103">
        <v>60</v>
      </c>
      <c r="J75" s="31">
        <v>0</v>
      </c>
      <c r="K75" s="9"/>
    </row>
    <row r="76" spans="1:14" ht="15.75" x14ac:dyDescent="0.25">
      <c r="A76" s="100"/>
      <c r="B76" s="163" t="s">
        <v>26</v>
      </c>
      <c r="C76" s="163"/>
      <c r="D76" s="47">
        <f>SUM(D70:D75)</f>
        <v>192007</v>
      </c>
      <c r="E76" s="47">
        <f t="shared" ref="E76:G76" si="14">SUM(E70:E75)</f>
        <v>186772</v>
      </c>
      <c r="F76" s="47">
        <f>E76/D76*100</f>
        <v>97.273536902300435</v>
      </c>
      <c r="G76" s="47">
        <f t="shared" si="14"/>
        <v>651</v>
      </c>
      <c r="H76" s="104">
        <f>G76/D76*100</f>
        <v>0.33905013879702306</v>
      </c>
      <c r="I76" s="105"/>
      <c r="J76" s="106"/>
      <c r="K76" s="9"/>
    </row>
    <row r="77" spans="1:14" ht="16.5" thickBot="1" x14ac:dyDescent="0.3">
      <c r="A77" s="152" t="s">
        <v>78</v>
      </c>
      <c r="B77" s="153"/>
      <c r="C77" s="153"/>
      <c r="D77" s="153"/>
      <c r="E77" s="153"/>
      <c r="F77" s="153"/>
      <c r="G77" s="153"/>
      <c r="H77" s="153"/>
      <c r="I77" s="153"/>
      <c r="J77" s="154"/>
      <c r="K77" s="9"/>
    </row>
    <row r="78" spans="1:14" ht="88.5" customHeight="1" x14ac:dyDescent="0.25">
      <c r="A78" s="93">
        <v>1</v>
      </c>
      <c r="B78" s="164" t="s">
        <v>79</v>
      </c>
      <c r="C78" s="164"/>
      <c r="D78" s="107">
        <v>18</v>
      </c>
      <c r="E78" s="107">
        <v>0</v>
      </c>
      <c r="F78" s="107">
        <v>0</v>
      </c>
      <c r="G78" s="107">
        <v>0</v>
      </c>
      <c r="H78" s="52">
        <v>0</v>
      </c>
      <c r="I78" s="94">
        <v>0</v>
      </c>
      <c r="J78" s="52">
        <v>80</v>
      </c>
      <c r="K78" s="9"/>
    </row>
    <row r="79" spans="1:14" ht="69" customHeight="1" x14ac:dyDescent="0.25">
      <c r="A79" s="108">
        <v>2</v>
      </c>
      <c r="B79" s="156" t="s">
        <v>80</v>
      </c>
      <c r="C79" s="157"/>
      <c r="D79" s="109">
        <v>2</v>
      </c>
      <c r="E79" s="109">
        <v>0</v>
      </c>
      <c r="F79" s="109">
        <v>0</v>
      </c>
      <c r="G79" s="109">
        <v>0</v>
      </c>
      <c r="H79" s="110">
        <v>0</v>
      </c>
      <c r="I79" s="111">
        <v>0</v>
      </c>
      <c r="J79" s="110">
        <v>80</v>
      </c>
      <c r="K79" s="9"/>
    </row>
    <row r="80" spans="1:14" ht="70.5" customHeight="1" x14ac:dyDescent="0.25">
      <c r="A80" s="95">
        <v>3</v>
      </c>
      <c r="B80" s="158" t="s">
        <v>81</v>
      </c>
      <c r="C80" s="159"/>
      <c r="D80" s="89">
        <v>14</v>
      </c>
      <c r="E80" s="89">
        <v>0</v>
      </c>
      <c r="F80" s="89">
        <v>0</v>
      </c>
      <c r="G80" s="89">
        <v>3</v>
      </c>
      <c r="H80" s="88">
        <f>G80/D80*100</f>
        <v>21.428571428571427</v>
      </c>
      <c r="I80" s="112">
        <v>60</v>
      </c>
      <c r="J80" s="88">
        <v>30</v>
      </c>
      <c r="K80" s="9"/>
    </row>
    <row r="81" spans="1:14" ht="55.5" customHeight="1" x14ac:dyDescent="0.25">
      <c r="A81" s="95">
        <v>4</v>
      </c>
      <c r="B81" s="160" t="s">
        <v>82</v>
      </c>
      <c r="C81" s="160"/>
      <c r="D81" s="89">
        <v>10</v>
      </c>
      <c r="E81" s="89">
        <v>0</v>
      </c>
      <c r="F81" s="89">
        <v>0</v>
      </c>
      <c r="G81" s="89">
        <v>4</v>
      </c>
      <c r="H81" s="88">
        <f>G81/D81*100</f>
        <v>40</v>
      </c>
      <c r="I81" s="112">
        <v>60</v>
      </c>
      <c r="J81" s="88">
        <v>30</v>
      </c>
      <c r="K81" s="9"/>
    </row>
    <row r="82" spans="1:14" ht="92.25" customHeight="1" x14ac:dyDescent="0.25">
      <c r="A82" s="95">
        <v>5</v>
      </c>
      <c r="B82" s="160" t="s">
        <v>83</v>
      </c>
      <c r="C82" s="160"/>
      <c r="D82" s="89">
        <v>2</v>
      </c>
      <c r="E82" s="89">
        <v>0</v>
      </c>
      <c r="F82" s="89">
        <v>0</v>
      </c>
      <c r="G82" s="89">
        <v>0</v>
      </c>
      <c r="H82" s="88">
        <v>0</v>
      </c>
      <c r="I82" s="112">
        <v>0</v>
      </c>
      <c r="J82" s="88">
        <v>0</v>
      </c>
      <c r="K82" s="9"/>
    </row>
    <row r="83" spans="1:14" ht="45.75" customHeight="1" x14ac:dyDescent="0.25">
      <c r="A83" s="95">
        <v>6</v>
      </c>
      <c r="B83" s="160" t="s">
        <v>84</v>
      </c>
      <c r="C83" s="160"/>
      <c r="D83" s="89">
        <v>92</v>
      </c>
      <c r="E83" s="89">
        <v>0</v>
      </c>
      <c r="F83" s="89">
        <v>0</v>
      </c>
      <c r="G83" s="89">
        <v>32</v>
      </c>
      <c r="H83" s="88">
        <f>G83/D83*100</f>
        <v>34.782608695652172</v>
      </c>
      <c r="I83" s="112">
        <v>40</v>
      </c>
      <c r="J83" s="88">
        <v>30</v>
      </c>
      <c r="K83" s="9"/>
    </row>
    <row r="84" spans="1:14" ht="62.25" customHeight="1" x14ac:dyDescent="0.25">
      <c r="A84" s="95">
        <v>7</v>
      </c>
      <c r="B84" s="160" t="s">
        <v>85</v>
      </c>
      <c r="C84" s="160"/>
      <c r="D84" s="89">
        <v>441</v>
      </c>
      <c r="E84" s="89">
        <v>0</v>
      </c>
      <c r="F84" s="89">
        <v>0</v>
      </c>
      <c r="G84" s="89">
        <v>12</v>
      </c>
      <c r="H84" s="88">
        <f>G84/D84*100</f>
        <v>2.7210884353741496</v>
      </c>
      <c r="I84" s="112">
        <v>60</v>
      </c>
      <c r="J84" s="88">
        <v>30</v>
      </c>
      <c r="K84" s="9"/>
    </row>
    <row r="85" spans="1:14" ht="30.75" customHeight="1" x14ac:dyDescent="0.25">
      <c r="A85" s="95">
        <v>8</v>
      </c>
      <c r="B85" s="155" t="s">
        <v>86</v>
      </c>
      <c r="C85" s="155"/>
      <c r="D85" s="89">
        <v>23</v>
      </c>
      <c r="E85" s="89">
        <v>0</v>
      </c>
      <c r="F85" s="89">
        <v>0</v>
      </c>
      <c r="G85" s="89">
        <v>4</v>
      </c>
      <c r="H85" s="88">
        <f>G85/D85*100</f>
        <v>17.391304347826086</v>
      </c>
      <c r="I85" s="112">
        <v>0</v>
      </c>
      <c r="J85" s="88">
        <v>80</v>
      </c>
      <c r="K85" s="9"/>
    </row>
    <row r="86" spans="1:14" ht="63.75" customHeight="1" x14ac:dyDescent="0.25">
      <c r="A86" s="95">
        <v>9</v>
      </c>
      <c r="B86" s="155" t="s">
        <v>87</v>
      </c>
      <c r="C86" s="155"/>
      <c r="D86" s="89">
        <v>1</v>
      </c>
      <c r="E86" s="89">
        <v>0</v>
      </c>
      <c r="F86" s="89">
        <v>0</v>
      </c>
      <c r="G86" s="89">
        <v>0</v>
      </c>
      <c r="H86" s="88">
        <v>0</v>
      </c>
      <c r="I86" s="112">
        <v>0</v>
      </c>
      <c r="J86" s="88">
        <v>0</v>
      </c>
      <c r="K86" s="9"/>
    </row>
    <row r="87" spans="1:14" ht="78.75" customHeight="1" x14ac:dyDescent="0.25">
      <c r="A87" s="95">
        <v>10</v>
      </c>
      <c r="B87" s="155" t="s">
        <v>88</v>
      </c>
      <c r="C87" s="155"/>
      <c r="D87" s="89">
        <v>6</v>
      </c>
      <c r="E87" s="89">
        <v>0</v>
      </c>
      <c r="F87" s="89">
        <v>0</v>
      </c>
      <c r="G87" s="89">
        <v>0</v>
      </c>
      <c r="H87" s="88">
        <v>0</v>
      </c>
      <c r="I87" s="112">
        <v>30</v>
      </c>
      <c r="J87" s="88">
        <v>0</v>
      </c>
      <c r="K87" s="9"/>
    </row>
    <row r="88" spans="1:14" ht="32.25" customHeight="1" x14ac:dyDescent="0.25">
      <c r="A88" s="95">
        <v>11</v>
      </c>
      <c r="B88" s="155" t="s">
        <v>89</v>
      </c>
      <c r="C88" s="155"/>
      <c r="D88" s="89">
        <v>10</v>
      </c>
      <c r="E88" s="89">
        <v>0</v>
      </c>
      <c r="F88" s="89">
        <v>0</v>
      </c>
      <c r="G88" s="89">
        <v>0</v>
      </c>
      <c r="H88" s="88">
        <v>0</v>
      </c>
      <c r="I88" s="112">
        <v>30</v>
      </c>
      <c r="J88" s="88">
        <v>0</v>
      </c>
      <c r="K88" s="9"/>
    </row>
    <row r="89" spans="1:14" ht="31.5" customHeight="1" x14ac:dyDescent="0.25">
      <c r="A89" s="95">
        <v>12</v>
      </c>
      <c r="B89" s="155" t="s">
        <v>90</v>
      </c>
      <c r="C89" s="155"/>
      <c r="D89" s="89">
        <v>0</v>
      </c>
      <c r="E89" s="89">
        <v>0</v>
      </c>
      <c r="F89" s="89">
        <v>0</v>
      </c>
      <c r="G89" s="89">
        <v>0</v>
      </c>
      <c r="H89" s="88">
        <v>0</v>
      </c>
      <c r="I89" s="112">
        <v>60</v>
      </c>
      <c r="J89" s="88">
        <v>30</v>
      </c>
      <c r="K89" s="9"/>
      <c r="L89" s="9"/>
      <c r="M89" s="26"/>
      <c r="N89" s="25"/>
    </row>
    <row r="90" spans="1:14" ht="48.75" customHeight="1" x14ac:dyDescent="0.25">
      <c r="A90" s="113">
        <v>13</v>
      </c>
      <c r="B90" s="155" t="s">
        <v>91</v>
      </c>
      <c r="C90" s="155"/>
      <c r="D90" s="89">
        <v>4</v>
      </c>
      <c r="E90" s="89">
        <v>0</v>
      </c>
      <c r="F90" s="89">
        <v>0</v>
      </c>
      <c r="G90" s="89">
        <v>0</v>
      </c>
      <c r="H90" s="89">
        <v>0</v>
      </c>
      <c r="I90" s="114">
        <v>60</v>
      </c>
      <c r="J90" s="115">
        <v>0</v>
      </c>
      <c r="K90" s="9"/>
    </row>
    <row r="91" spans="1:14" ht="102" customHeight="1" thickBot="1" x14ac:dyDescent="0.3">
      <c r="A91" s="116">
        <v>14</v>
      </c>
      <c r="B91" s="147" t="s">
        <v>92</v>
      </c>
      <c r="C91" s="147"/>
      <c r="D91" s="117">
        <v>8</v>
      </c>
      <c r="E91" s="117">
        <v>0</v>
      </c>
      <c r="F91" s="117">
        <v>0</v>
      </c>
      <c r="G91" s="117">
        <v>0</v>
      </c>
      <c r="H91" s="118">
        <v>0</v>
      </c>
      <c r="I91" s="117">
        <v>0</v>
      </c>
      <c r="J91" s="117">
        <v>0</v>
      </c>
      <c r="K91" s="9"/>
    </row>
    <row r="92" spans="1:14" ht="48.75" customHeight="1" x14ac:dyDescent="0.25">
      <c r="A92" s="93">
        <v>15</v>
      </c>
      <c r="B92" s="148" t="s">
        <v>93</v>
      </c>
      <c r="C92" s="148"/>
      <c r="D92" s="119">
        <v>0</v>
      </c>
      <c r="E92" s="119">
        <v>0</v>
      </c>
      <c r="F92" s="119">
        <v>0</v>
      </c>
      <c r="G92" s="119">
        <v>0</v>
      </c>
      <c r="H92" s="120">
        <v>0</v>
      </c>
      <c r="I92" s="121">
        <v>0</v>
      </c>
      <c r="J92" s="122">
        <v>0</v>
      </c>
      <c r="K92" s="9"/>
      <c r="N92" s="25"/>
    </row>
    <row r="93" spans="1:14" ht="43.5" customHeight="1" x14ac:dyDescent="0.25">
      <c r="A93" s="95">
        <v>16</v>
      </c>
      <c r="B93" s="149" t="s">
        <v>94</v>
      </c>
      <c r="C93" s="149"/>
      <c r="D93" s="45">
        <v>0</v>
      </c>
      <c r="E93" s="45">
        <v>0</v>
      </c>
      <c r="F93" s="45">
        <v>0</v>
      </c>
      <c r="G93" s="45">
        <v>0</v>
      </c>
      <c r="H93" s="123">
        <v>0</v>
      </c>
      <c r="I93" s="59">
        <v>60</v>
      </c>
      <c r="J93" s="60">
        <v>30</v>
      </c>
      <c r="K93" s="9"/>
      <c r="N93" s="25"/>
    </row>
    <row r="94" spans="1:14" ht="87.75" customHeight="1" thickBot="1" x14ac:dyDescent="0.3">
      <c r="A94" s="99">
        <v>17</v>
      </c>
      <c r="B94" s="150" t="s">
        <v>95</v>
      </c>
      <c r="C94" s="150"/>
      <c r="D94" s="124">
        <f>55</f>
        <v>55</v>
      </c>
      <c r="E94" s="124">
        <v>0</v>
      </c>
      <c r="F94" s="124">
        <v>0</v>
      </c>
      <c r="G94" s="124">
        <v>0</v>
      </c>
      <c r="H94" s="125">
        <v>0</v>
      </c>
      <c r="I94" s="61">
        <v>60</v>
      </c>
      <c r="J94" s="62">
        <v>30</v>
      </c>
      <c r="K94" s="9"/>
    </row>
    <row r="95" spans="1:14" ht="15.75" x14ac:dyDescent="0.25">
      <c r="A95" s="100"/>
      <c r="B95" s="151" t="s">
        <v>26</v>
      </c>
      <c r="C95" s="151"/>
      <c r="D95" s="126">
        <f>SUM(D78:D94)</f>
        <v>686</v>
      </c>
      <c r="E95" s="126">
        <f t="shared" ref="E95:G95" si="15">SUM(E78:E94)</f>
        <v>0</v>
      </c>
      <c r="F95" s="126">
        <f>E95/D95*100</f>
        <v>0</v>
      </c>
      <c r="G95" s="126">
        <f t="shared" si="15"/>
        <v>55</v>
      </c>
      <c r="H95" s="126">
        <f>G95/D95*100</f>
        <v>8.017492711370263</v>
      </c>
      <c r="I95" s="64"/>
      <c r="J95" s="65"/>
      <c r="K95" s="9"/>
    </row>
    <row r="96" spans="1:14" ht="16.5" thickBot="1" x14ac:dyDescent="0.3">
      <c r="A96" s="152" t="s">
        <v>96</v>
      </c>
      <c r="B96" s="153"/>
      <c r="C96" s="153"/>
      <c r="D96" s="153"/>
      <c r="E96" s="153"/>
      <c r="F96" s="153"/>
      <c r="G96" s="153"/>
      <c r="H96" s="153"/>
      <c r="I96" s="153"/>
      <c r="J96" s="154"/>
      <c r="K96" s="9"/>
    </row>
    <row r="97" spans="1:14" ht="61.5" customHeight="1" thickBot="1" x14ac:dyDescent="0.3">
      <c r="A97" s="127">
        <v>1</v>
      </c>
      <c r="B97" s="143" t="s">
        <v>97</v>
      </c>
      <c r="C97" s="143"/>
      <c r="D97" s="128">
        <v>16</v>
      </c>
      <c r="E97" s="128">
        <v>0</v>
      </c>
      <c r="F97" s="128">
        <v>0</v>
      </c>
      <c r="G97" s="128">
        <v>8</v>
      </c>
      <c r="H97" s="129">
        <f>G97/D97*100</f>
        <v>50</v>
      </c>
      <c r="I97" s="130">
        <v>0</v>
      </c>
      <c r="J97" s="131">
        <v>80</v>
      </c>
      <c r="K97" s="9"/>
      <c r="M97" s="26"/>
    </row>
    <row r="98" spans="1:14" ht="82.5" customHeight="1" thickBot="1" x14ac:dyDescent="0.3">
      <c r="A98" s="66">
        <v>2</v>
      </c>
      <c r="B98" s="144" t="s">
        <v>98</v>
      </c>
      <c r="C98" s="145"/>
      <c r="D98" s="132">
        <v>0</v>
      </c>
      <c r="E98" s="132">
        <v>0</v>
      </c>
      <c r="F98" s="132">
        <v>0</v>
      </c>
      <c r="G98" s="132">
        <v>0</v>
      </c>
      <c r="H98" s="133">
        <v>0</v>
      </c>
      <c r="I98" s="134">
        <v>0</v>
      </c>
      <c r="J98" s="134">
        <v>0</v>
      </c>
      <c r="K98" s="9"/>
      <c r="M98" s="26"/>
      <c r="N98" s="25"/>
    </row>
    <row r="99" spans="1:14" ht="15.75" x14ac:dyDescent="0.25">
      <c r="A99" s="135"/>
      <c r="B99" s="146" t="s">
        <v>26</v>
      </c>
      <c r="C99" s="146"/>
      <c r="D99" s="139">
        <f>SUM(D97:D98)</f>
        <v>16</v>
      </c>
      <c r="E99" s="139">
        <f t="shared" ref="E99:G99" si="16">SUM(E97:E98)</f>
        <v>0</v>
      </c>
      <c r="F99" s="139">
        <f>E99/D99*100</f>
        <v>0</v>
      </c>
      <c r="G99" s="139">
        <f t="shared" si="16"/>
        <v>8</v>
      </c>
      <c r="H99" s="136">
        <f>G99/D99*100</f>
        <v>50</v>
      </c>
      <c r="I99" s="134"/>
      <c r="J99" s="134"/>
      <c r="K99" s="9"/>
      <c r="M99" s="26"/>
      <c r="N99" s="25"/>
    </row>
    <row r="100" spans="1:14" ht="15.75" x14ac:dyDescent="0.25">
      <c r="A100" s="135"/>
      <c r="B100" s="137"/>
      <c r="C100" s="137"/>
      <c r="D100" s="138"/>
      <c r="E100" s="138"/>
      <c r="F100" s="138"/>
      <c r="G100" s="138"/>
      <c r="H100" s="138"/>
      <c r="I100" s="134"/>
      <c r="J100" s="134"/>
      <c r="K100" s="9"/>
      <c r="M100" s="26"/>
      <c r="N100" s="25"/>
    </row>
    <row r="101" spans="1:14" x14ac:dyDescent="0.25">
      <c r="B101" s="140"/>
      <c r="C101" s="140"/>
      <c r="D101" s="140"/>
      <c r="E101" s="140"/>
      <c r="F101" s="140"/>
      <c r="G101" s="140"/>
    </row>
    <row r="102" spans="1:14" x14ac:dyDescent="0.25">
      <c r="B102" s="140"/>
      <c r="C102" s="140"/>
      <c r="D102" s="140"/>
      <c r="E102" s="140"/>
      <c r="F102" s="140"/>
      <c r="G102" s="140"/>
    </row>
    <row r="103" spans="1:14" x14ac:dyDescent="0.25">
      <c r="B103" s="140"/>
      <c r="C103" s="140"/>
      <c r="D103" s="140"/>
      <c r="E103" s="140"/>
      <c r="F103" s="140"/>
      <c r="G103" s="140"/>
    </row>
    <row r="104" spans="1:14" x14ac:dyDescent="0.25">
      <c r="B104" s="140"/>
      <c r="C104" s="140"/>
      <c r="D104" s="140"/>
      <c r="E104" s="140"/>
      <c r="F104" s="140"/>
      <c r="G104" s="140"/>
    </row>
    <row r="105" spans="1:14" x14ac:dyDescent="0.25">
      <c r="B105" s="140"/>
      <c r="C105" s="140"/>
      <c r="D105" s="140"/>
      <c r="E105" s="140"/>
      <c r="F105" s="140"/>
      <c r="G105" s="140"/>
    </row>
    <row r="106" spans="1:14" x14ac:dyDescent="0.25">
      <c r="B106" s="140"/>
      <c r="C106" s="140"/>
      <c r="D106" s="141"/>
      <c r="E106" s="140"/>
      <c r="F106" s="140"/>
      <c r="G106" s="140"/>
    </row>
    <row r="107" spans="1:14" x14ac:dyDescent="0.25">
      <c r="B107" s="140"/>
      <c r="C107" s="140"/>
      <c r="D107" s="140"/>
      <c r="E107" s="140"/>
      <c r="F107" s="140"/>
      <c r="G107" s="140"/>
    </row>
    <row r="108" spans="1:14" x14ac:dyDescent="0.25">
      <c r="B108" s="140"/>
      <c r="C108" s="140"/>
      <c r="D108" s="140"/>
      <c r="E108" s="140"/>
      <c r="F108" s="140"/>
      <c r="G108" s="140"/>
    </row>
    <row r="109" spans="1:14" x14ac:dyDescent="0.25">
      <c r="B109" s="140"/>
      <c r="C109" s="140"/>
      <c r="D109" s="140"/>
      <c r="E109" s="140"/>
      <c r="F109" s="140"/>
      <c r="G109" s="140"/>
    </row>
    <row r="110" spans="1:14" x14ac:dyDescent="0.25">
      <c r="B110" s="140"/>
      <c r="C110" s="140"/>
      <c r="D110" s="140"/>
      <c r="E110" s="140"/>
      <c r="F110" s="140"/>
      <c r="G110" s="140"/>
    </row>
    <row r="111" spans="1:14" x14ac:dyDescent="0.25">
      <c r="B111" s="140"/>
      <c r="C111" s="140"/>
      <c r="D111" s="142"/>
      <c r="E111" s="142"/>
      <c r="F111" s="140"/>
      <c r="G111" s="140"/>
    </row>
    <row r="112" spans="1:14" x14ac:dyDescent="0.25">
      <c r="B112" s="140"/>
      <c r="C112" s="140"/>
      <c r="D112" s="142"/>
      <c r="E112" s="142"/>
      <c r="F112" s="140"/>
      <c r="G112" s="140"/>
    </row>
    <row r="113" spans="2:7" x14ac:dyDescent="0.25">
      <c r="B113" s="140"/>
      <c r="C113" s="140"/>
      <c r="D113" s="142"/>
      <c r="E113" s="142"/>
      <c r="F113" s="140"/>
      <c r="G113" s="140"/>
    </row>
    <row r="114" spans="2:7" x14ac:dyDescent="0.25">
      <c r="B114" s="140"/>
      <c r="C114" s="140"/>
      <c r="D114" s="142"/>
      <c r="E114" s="142"/>
      <c r="F114" s="140"/>
      <c r="G114" s="140"/>
    </row>
    <row r="115" spans="2:7" x14ac:dyDescent="0.25">
      <c r="B115" s="140"/>
      <c r="C115" s="140"/>
      <c r="D115" s="140"/>
      <c r="E115" s="140"/>
      <c r="F115" s="140"/>
      <c r="G115" s="140"/>
    </row>
    <row r="116" spans="2:7" x14ac:dyDescent="0.25">
      <c r="B116" s="140"/>
      <c r="C116" s="140"/>
      <c r="D116" s="140"/>
      <c r="E116" s="140"/>
      <c r="F116" s="140"/>
      <c r="G116" s="140"/>
    </row>
    <row r="117" spans="2:7" x14ac:dyDescent="0.25">
      <c r="B117" s="140"/>
      <c r="C117" s="140"/>
      <c r="D117" s="142"/>
      <c r="E117" s="142"/>
      <c r="F117" s="140"/>
      <c r="G117" s="140"/>
    </row>
    <row r="118" spans="2:7" x14ac:dyDescent="0.25">
      <c r="B118" s="140"/>
      <c r="C118" s="140"/>
      <c r="D118" s="140"/>
      <c r="E118" s="140"/>
      <c r="F118" s="140"/>
      <c r="G118" s="140"/>
    </row>
  </sheetData>
  <autoFilter ref="A2:M97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mergeCells count="103">
    <mergeCell ref="A2:K2"/>
    <mergeCell ref="A3:J4"/>
    <mergeCell ref="A5:A7"/>
    <mergeCell ref="B5:C7"/>
    <mergeCell ref="D5:H5"/>
    <mergeCell ref="I5:J5"/>
    <mergeCell ref="D6:D7"/>
    <mergeCell ref="E6:E7"/>
    <mergeCell ref="G6:G7"/>
    <mergeCell ref="I6:I7"/>
    <mergeCell ref="B13:C13"/>
    <mergeCell ref="B14:C14"/>
    <mergeCell ref="B15:C15"/>
    <mergeCell ref="B16:C16"/>
    <mergeCell ref="B17:C17"/>
    <mergeCell ref="B18:C18"/>
    <mergeCell ref="J6:J7"/>
    <mergeCell ref="B8:C8"/>
    <mergeCell ref="A9:J9"/>
    <mergeCell ref="B10:C10"/>
    <mergeCell ref="B11:C11"/>
    <mergeCell ref="B12:C12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A23:J23"/>
    <mergeCell ref="B24:C24"/>
    <mergeCell ref="A37:J37"/>
    <mergeCell ref="B38:C38"/>
    <mergeCell ref="A39:J39"/>
    <mergeCell ref="B40:C40"/>
    <mergeCell ref="A41:J41"/>
    <mergeCell ref="B42:C42"/>
    <mergeCell ref="B31:C31"/>
    <mergeCell ref="B32:C32"/>
    <mergeCell ref="B33:C33"/>
    <mergeCell ref="B34:C34"/>
    <mergeCell ref="B35:C35"/>
    <mergeCell ref="B36:C36"/>
    <mergeCell ref="B49:C49"/>
    <mergeCell ref="A50:J50"/>
    <mergeCell ref="B51:C51"/>
    <mergeCell ref="B52:C52"/>
    <mergeCell ref="B53:C53"/>
    <mergeCell ref="B54:C54"/>
    <mergeCell ref="A43:J43"/>
    <mergeCell ref="B44:C44"/>
    <mergeCell ref="B45:C45"/>
    <mergeCell ref="B46:C46"/>
    <mergeCell ref="B47:C47"/>
    <mergeCell ref="B48:C48"/>
    <mergeCell ref="B61:C61"/>
    <mergeCell ref="B62:C62"/>
    <mergeCell ref="B63:C63"/>
    <mergeCell ref="B64:C64"/>
    <mergeCell ref="B65:C65"/>
    <mergeCell ref="B66:C66"/>
    <mergeCell ref="B55:C55"/>
    <mergeCell ref="B56:C56"/>
    <mergeCell ref="B57:C57"/>
    <mergeCell ref="B58:C58"/>
    <mergeCell ref="B59:C59"/>
    <mergeCell ref="B60:C60"/>
    <mergeCell ref="B73:C73"/>
    <mergeCell ref="B74:C74"/>
    <mergeCell ref="B75:C75"/>
    <mergeCell ref="B76:C76"/>
    <mergeCell ref="A77:J77"/>
    <mergeCell ref="B78:C78"/>
    <mergeCell ref="B67:C67"/>
    <mergeCell ref="B68:C68"/>
    <mergeCell ref="A69:J69"/>
    <mergeCell ref="B70:C70"/>
    <mergeCell ref="B71:C71"/>
    <mergeCell ref="B72:C72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97:C97"/>
    <mergeCell ref="B98:C98"/>
    <mergeCell ref="B99:C99"/>
    <mergeCell ref="B91:C91"/>
    <mergeCell ref="B92:C92"/>
    <mergeCell ref="B93:C93"/>
    <mergeCell ref="B94:C94"/>
    <mergeCell ref="B95:C95"/>
    <mergeCell ref="A96:J96"/>
  </mergeCells>
  <pageMargins left="0.25" right="0.25" top="0.75" bottom="0.75" header="0.3" footer="0.3"/>
  <pageSetup paperSize="9" scale="53" fitToHeight="0" orientation="portrait" verticalDpi="0" r:id="rId1"/>
  <rowBreaks count="2" manualBreakCount="2">
    <brk id="27" max="9" man="1"/>
    <brk id="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2017 год</vt:lpstr>
      <vt:lpstr>'2017 год'!Область_печати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Комарова Мария Алексеевна</dc:creator>
  <cp:lastModifiedBy>Комарова Мария Алексеевна</cp:lastModifiedBy>
  <dcterms:created xsi:type="dcterms:W3CDTF">2018-05-23T06:04:55Z</dcterms:created>
  <dcterms:modified xsi:type="dcterms:W3CDTF">2018-05-23T06:09:27Z</dcterms:modified>
</cp:coreProperties>
</file>