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795"/>
  </bookViews>
  <sheets>
    <sheet name="0503387 Справочная т" sheetId="1" r:id="rId1"/>
  </sheets>
  <calcPr calcId="145621"/>
</workbook>
</file>

<file path=xl/calcChain.xml><?xml version="1.0" encoding="utf-8"?>
<calcChain xmlns="http://schemas.openxmlformats.org/spreadsheetml/2006/main">
  <c r="V15" i="1" l="1"/>
  <c r="X15" i="1"/>
  <c r="Z15" i="1"/>
  <c r="AB15" i="1"/>
  <c r="AC15" i="1"/>
  <c r="AE15" i="1"/>
  <c r="AF15" i="1"/>
  <c r="AH15" i="1"/>
  <c r="AI15" i="1"/>
  <c r="AK15" i="1"/>
  <c r="AL15" i="1"/>
  <c r="AN15" i="1"/>
  <c r="AO15" i="1"/>
  <c r="AP15" i="1"/>
  <c r="AR15" i="1"/>
  <c r="AS15" i="1"/>
  <c r="AT15" i="1"/>
  <c r="AU15" i="1"/>
  <c r="AV15" i="1"/>
  <c r="AW15" i="1"/>
  <c r="AX15" i="1"/>
  <c r="AY15" i="1"/>
  <c r="AZ15" i="1"/>
  <c r="BC15" i="1"/>
  <c r="V17" i="1"/>
  <c r="X17" i="1"/>
  <c r="Z17" i="1"/>
  <c r="AB17" i="1"/>
  <c r="AC17" i="1"/>
  <c r="AE17" i="1"/>
  <c r="AF17" i="1"/>
  <c r="AH17" i="1"/>
  <c r="AI17" i="1"/>
  <c r="AK17" i="1"/>
  <c r="AL17" i="1"/>
  <c r="AN17" i="1"/>
  <c r="AO17" i="1"/>
  <c r="AP17" i="1"/>
  <c r="AR17" i="1"/>
  <c r="AS17" i="1"/>
  <c r="AT17" i="1"/>
  <c r="AU17" i="1"/>
  <c r="AV17" i="1"/>
  <c r="AW17" i="1"/>
  <c r="AX17" i="1"/>
  <c r="AY17" i="1"/>
  <c r="AZ17" i="1"/>
  <c r="BC17" i="1"/>
  <c r="V18" i="1"/>
  <c r="X18" i="1"/>
  <c r="Z18" i="1"/>
  <c r="AB18" i="1"/>
  <c r="AC18" i="1"/>
  <c r="AE18" i="1"/>
  <c r="AF18" i="1"/>
  <c r="AH18" i="1"/>
  <c r="AI18" i="1"/>
  <c r="AK18" i="1"/>
  <c r="AL18" i="1"/>
  <c r="AN18" i="1"/>
  <c r="AO18" i="1"/>
  <c r="AP18" i="1"/>
  <c r="AR18" i="1"/>
  <c r="AS18" i="1"/>
  <c r="AT18" i="1"/>
  <c r="AU18" i="1"/>
  <c r="AV18" i="1"/>
  <c r="AW18" i="1"/>
  <c r="AX18" i="1"/>
  <c r="AY18" i="1"/>
  <c r="AZ18" i="1"/>
  <c r="BC18" i="1"/>
  <c r="V19" i="1"/>
  <c r="X19" i="1"/>
  <c r="Z19" i="1"/>
  <c r="AB19" i="1"/>
  <c r="AC19" i="1"/>
  <c r="AE19" i="1"/>
  <c r="AF19" i="1"/>
  <c r="AH19" i="1"/>
  <c r="AI19" i="1"/>
  <c r="AK19" i="1"/>
  <c r="AL19" i="1"/>
  <c r="AN19" i="1"/>
  <c r="AO19" i="1"/>
  <c r="AP19" i="1"/>
  <c r="AR19" i="1"/>
  <c r="AS19" i="1"/>
  <c r="AT19" i="1"/>
  <c r="AU19" i="1"/>
  <c r="AV19" i="1"/>
  <c r="AW19" i="1"/>
  <c r="AX19" i="1"/>
  <c r="AY19" i="1"/>
  <c r="AZ19" i="1"/>
  <c r="BC19" i="1"/>
  <c r="V20" i="1"/>
  <c r="X20" i="1"/>
  <c r="Z20" i="1"/>
  <c r="AB20" i="1"/>
  <c r="AC20" i="1"/>
  <c r="AE20" i="1"/>
  <c r="AF20" i="1"/>
  <c r="AH20" i="1"/>
  <c r="AI20" i="1"/>
  <c r="AK20" i="1"/>
  <c r="AL20" i="1"/>
  <c r="AN20" i="1"/>
  <c r="AO20" i="1"/>
  <c r="AP20" i="1"/>
  <c r="AR20" i="1"/>
  <c r="AS20" i="1"/>
  <c r="AT20" i="1"/>
  <c r="AU20" i="1"/>
  <c r="AV20" i="1"/>
  <c r="AW20" i="1"/>
  <c r="AX20" i="1"/>
  <c r="AY20" i="1"/>
  <c r="AZ20" i="1"/>
  <c r="BC20" i="1"/>
  <c r="V21" i="1"/>
  <c r="X21" i="1"/>
  <c r="Z21" i="1"/>
  <c r="AB21" i="1"/>
  <c r="AC21" i="1"/>
  <c r="AE21" i="1"/>
  <c r="AF21" i="1"/>
  <c r="AH21" i="1"/>
  <c r="AI21" i="1"/>
  <c r="AK21" i="1"/>
  <c r="AL21" i="1"/>
  <c r="AN21" i="1"/>
  <c r="AO21" i="1"/>
  <c r="AP21" i="1"/>
  <c r="AR21" i="1"/>
  <c r="AS21" i="1"/>
  <c r="AT21" i="1"/>
  <c r="AU21" i="1"/>
  <c r="AV21" i="1"/>
  <c r="AW21" i="1"/>
  <c r="AX21" i="1"/>
  <c r="AY21" i="1"/>
  <c r="AZ21" i="1"/>
  <c r="BC21" i="1"/>
  <c r="V22" i="1"/>
  <c r="X22" i="1"/>
  <c r="Z22" i="1"/>
  <c r="AB22" i="1"/>
  <c r="AC22" i="1"/>
  <c r="AE22" i="1"/>
  <c r="AF22" i="1"/>
  <c r="AH22" i="1"/>
  <c r="AI22" i="1"/>
  <c r="AK22" i="1"/>
  <c r="AL22" i="1"/>
  <c r="AN22" i="1"/>
  <c r="AO22" i="1"/>
  <c r="AP22" i="1"/>
  <c r="AR22" i="1"/>
  <c r="AS22" i="1"/>
  <c r="AT22" i="1"/>
  <c r="AU22" i="1"/>
  <c r="AV22" i="1"/>
  <c r="AW22" i="1"/>
  <c r="AX22" i="1"/>
  <c r="AY22" i="1"/>
  <c r="AZ22" i="1"/>
  <c r="BC22" i="1"/>
  <c r="V23" i="1"/>
  <c r="X23" i="1"/>
  <c r="Z23" i="1"/>
  <c r="AB23" i="1"/>
  <c r="AC23" i="1"/>
  <c r="AE23" i="1"/>
  <c r="AF23" i="1"/>
  <c r="AH23" i="1"/>
  <c r="AI23" i="1"/>
  <c r="AK23" i="1"/>
  <c r="AL23" i="1"/>
  <c r="AN23" i="1"/>
  <c r="AO23" i="1"/>
  <c r="AP23" i="1"/>
  <c r="AR23" i="1"/>
  <c r="AS23" i="1"/>
  <c r="AT23" i="1"/>
  <c r="AU23" i="1"/>
  <c r="AV23" i="1"/>
  <c r="AW23" i="1"/>
  <c r="AX23" i="1"/>
  <c r="AY23" i="1"/>
  <c r="AZ23" i="1"/>
  <c r="BC23" i="1"/>
  <c r="V24" i="1"/>
  <c r="X24" i="1"/>
  <c r="Z24" i="1"/>
  <c r="AB24" i="1"/>
  <c r="AC24" i="1"/>
  <c r="AE24" i="1"/>
  <c r="AF24" i="1"/>
  <c r="AH24" i="1"/>
  <c r="AI24" i="1"/>
  <c r="AK24" i="1"/>
  <c r="AL24" i="1"/>
  <c r="AN24" i="1"/>
  <c r="AO24" i="1"/>
  <c r="AP24" i="1"/>
  <c r="AR24" i="1"/>
  <c r="AS24" i="1"/>
  <c r="AT24" i="1"/>
  <c r="AU24" i="1"/>
  <c r="AV24" i="1"/>
  <c r="AW24" i="1"/>
  <c r="AX24" i="1"/>
  <c r="AY24" i="1"/>
  <c r="AZ24" i="1"/>
  <c r="BC24" i="1"/>
  <c r="V25" i="1"/>
  <c r="X25" i="1"/>
  <c r="Z25" i="1"/>
  <c r="AB25" i="1"/>
  <c r="AC25" i="1"/>
  <c r="AE25" i="1"/>
  <c r="AF25" i="1"/>
  <c r="AH25" i="1"/>
  <c r="AI25" i="1"/>
  <c r="AK25" i="1"/>
  <c r="AL25" i="1"/>
  <c r="AN25" i="1"/>
  <c r="AO25" i="1"/>
  <c r="AP25" i="1"/>
  <c r="AR25" i="1"/>
  <c r="AS25" i="1"/>
  <c r="AT25" i="1"/>
  <c r="AU25" i="1"/>
  <c r="AV25" i="1"/>
  <c r="AW25" i="1"/>
  <c r="AX25" i="1"/>
  <c r="AY25" i="1"/>
  <c r="AZ25" i="1"/>
  <c r="BC25" i="1"/>
  <c r="V26" i="1"/>
  <c r="X26" i="1"/>
  <c r="Z26" i="1"/>
  <c r="AB26" i="1"/>
  <c r="AC26" i="1"/>
  <c r="AE26" i="1"/>
  <c r="AF26" i="1"/>
  <c r="AH26" i="1"/>
  <c r="AI26" i="1"/>
  <c r="AK26" i="1"/>
  <c r="AL26" i="1"/>
  <c r="AN26" i="1"/>
  <c r="AO26" i="1"/>
  <c r="AP26" i="1"/>
  <c r="AR26" i="1"/>
  <c r="AS26" i="1"/>
  <c r="AT26" i="1"/>
  <c r="AU26" i="1"/>
  <c r="AV26" i="1"/>
  <c r="AW26" i="1"/>
  <c r="AX26" i="1"/>
  <c r="AY26" i="1"/>
  <c r="AZ26" i="1"/>
  <c r="BC26" i="1"/>
  <c r="V28" i="1"/>
  <c r="X28" i="1"/>
  <c r="Z28" i="1"/>
  <c r="AB28" i="1"/>
  <c r="AC28" i="1"/>
  <c r="AE28" i="1"/>
  <c r="AF28" i="1"/>
  <c r="AH28" i="1"/>
  <c r="AI28" i="1"/>
  <c r="AK28" i="1"/>
  <c r="AL28" i="1"/>
  <c r="AN28" i="1"/>
  <c r="AO28" i="1"/>
  <c r="AP28" i="1"/>
  <c r="AR28" i="1"/>
  <c r="AS28" i="1"/>
  <c r="AT28" i="1"/>
  <c r="AU28" i="1"/>
  <c r="AV28" i="1"/>
  <c r="AW28" i="1"/>
  <c r="AX28" i="1"/>
  <c r="AY28" i="1"/>
  <c r="AZ28" i="1"/>
  <c r="BC28" i="1"/>
  <c r="V29" i="1"/>
  <c r="X29" i="1"/>
  <c r="Z29" i="1"/>
  <c r="AB29" i="1"/>
  <c r="AC29" i="1"/>
  <c r="AE29" i="1"/>
  <c r="AF29" i="1"/>
  <c r="AH29" i="1"/>
  <c r="AI29" i="1"/>
  <c r="AK29" i="1"/>
  <c r="AL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C29" i="1"/>
  <c r="V30" i="1"/>
  <c r="X30" i="1"/>
  <c r="Z30" i="1"/>
  <c r="AB30" i="1"/>
  <c r="AC30" i="1"/>
  <c r="AE30" i="1"/>
  <c r="AF30" i="1"/>
  <c r="AH30" i="1"/>
  <c r="AI30" i="1"/>
  <c r="AK30" i="1"/>
  <c r="AL30" i="1"/>
  <c r="AN30" i="1"/>
  <c r="AO30" i="1"/>
  <c r="AP30" i="1"/>
  <c r="AR30" i="1"/>
  <c r="AS30" i="1"/>
  <c r="AT30" i="1"/>
  <c r="AU30" i="1"/>
  <c r="AV30" i="1"/>
  <c r="AW30" i="1"/>
  <c r="AX30" i="1"/>
  <c r="AY30" i="1"/>
  <c r="AZ30" i="1"/>
  <c r="BC30" i="1"/>
  <c r="V31" i="1"/>
  <c r="X31" i="1"/>
  <c r="Z31" i="1"/>
  <c r="AB31" i="1"/>
  <c r="AC31" i="1"/>
  <c r="AE31" i="1"/>
  <c r="AF31" i="1"/>
  <c r="AH31" i="1"/>
  <c r="AI31" i="1"/>
  <c r="AK31" i="1"/>
  <c r="AL31" i="1"/>
  <c r="AN31" i="1"/>
  <c r="AO31" i="1"/>
  <c r="AP31" i="1"/>
  <c r="AR31" i="1"/>
  <c r="AS31" i="1"/>
  <c r="AT31" i="1"/>
  <c r="AU31" i="1"/>
  <c r="AV31" i="1"/>
  <c r="AW31" i="1"/>
  <c r="AX31" i="1"/>
  <c r="AY31" i="1"/>
  <c r="AZ31" i="1"/>
  <c r="BC31" i="1"/>
  <c r="V32" i="1"/>
  <c r="X32" i="1"/>
  <c r="Z32" i="1"/>
  <c r="AB32" i="1"/>
  <c r="AC32" i="1"/>
  <c r="AE32" i="1"/>
  <c r="AF32" i="1"/>
  <c r="AH32" i="1"/>
  <c r="AI32" i="1"/>
  <c r="AK32" i="1"/>
  <c r="AL32" i="1"/>
  <c r="AN32" i="1"/>
  <c r="AO32" i="1"/>
  <c r="AP32" i="1"/>
  <c r="AR32" i="1"/>
  <c r="AS32" i="1"/>
  <c r="AT32" i="1"/>
  <c r="AU32" i="1"/>
  <c r="AV32" i="1"/>
  <c r="AW32" i="1"/>
  <c r="AX32" i="1"/>
  <c r="AY32" i="1"/>
  <c r="AZ32" i="1"/>
  <c r="BC32" i="1"/>
  <c r="V33" i="1"/>
  <c r="X33" i="1"/>
  <c r="Z33" i="1"/>
  <c r="AB33" i="1"/>
  <c r="AC33" i="1"/>
  <c r="AE33" i="1"/>
  <c r="AF33" i="1"/>
  <c r="AH33" i="1"/>
  <c r="AI33" i="1"/>
  <c r="AK33" i="1"/>
  <c r="AL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C33" i="1"/>
  <c r="V34" i="1"/>
  <c r="X34" i="1"/>
  <c r="Z34" i="1"/>
  <c r="AB34" i="1"/>
  <c r="AC34" i="1"/>
  <c r="AE34" i="1"/>
  <c r="AF34" i="1"/>
  <c r="AH34" i="1"/>
  <c r="AI34" i="1"/>
  <c r="AK34" i="1"/>
  <c r="AL34" i="1"/>
  <c r="AN34" i="1"/>
  <c r="AO34" i="1"/>
  <c r="AP34" i="1"/>
  <c r="AR34" i="1"/>
  <c r="AS34" i="1"/>
  <c r="AT34" i="1"/>
  <c r="AU34" i="1"/>
  <c r="AV34" i="1"/>
  <c r="AW34" i="1"/>
  <c r="AX34" i="1"/>
  <c r="AY34" i="1"/>
  <c r="AZ34" i="1"/>
  <c r="BC34" i="1"/>
  <c r="V35" i="1"/>
  <c r="X35" i="1"/>
  <c r="Z35" i="1"/>
  <c r="AB35" i="1"/>
  <c r="AC35" i="1"/>
  <c r="AE35" i="1"/>
  <c r="AF35" i="1"/>
  <c r="AH35" i="1"/>
  <c r="AI35" i="1"/>
  <c r="AK35" i="1"/>
  <c r="AL35" i="1"/>
  <c r="AN35" i="1"/>
  <c r="AO35" i="1"/>
  <c r="AP35" i="1"/>
  <c r="AR35" i="1"/>
  <c r="AS35" i="1"/>
  <c r="AT35" i="1"/>
  <c r="AU35" i="1"/>
  <c r="AV35" i="1"/>
  <c r="AW35" i="1"/>
  <c r="AX35" i="1"/>
  <c r="AY35" i="1"/>
  <c r="AZ35" i="1"/>
  <c r="BC35" i="1"/>
  <c r="V36" i="1"/>
  <c r="X36" i="1"/>
  <c r="Z36" i="1"/>
  <c r="AB36" i="1"/>
  <c r="AC36" i="1"/>
  <c r="AE36" i="1"/>
  <c r="AF36" i="1"/>
  <c r="AH36" i="1"/>
  <c r="AI36" i="1"/>
  <c r="AK36" i="1"/>
  <c r="AL36" i="1"/>
  <c r="AN36" i="1"/>
  <c r="AO36" i="1"/>
  <c r="AP36" i="1"/>
  <c r="AR36" i="1"/>
  <c r="AS36" i="1"/>
  <c r="AT36" i="1"/>
  <c r="AU36" i="1"/>
  <c r="AV36" i="1"/>
  <c r="AW36" i="1"/>
  <c r="AX36" i="1"/>
  <c r="AY36" i="1"/>
  <c r="AZ36" i="1"/>
  <c r="BC36" i="1"/>
  <c r="V37" i="1"/>
  <c r="X37" i="1"/>
  <c r="Z37" i="1"/>
  <c r="AB37" i="1"/>
  <c r="AC37" i="1"/>
  <c r="AE37" i="1"/>
  <c r="AF37" i="1"/>
  <c r="AH37" i="1"/>
  <c r="AI37" i="1"/>
  <c r="AK37" i="1"/>
  <c r="AL37" i="1"/>
  <c r="AN37" i="1"/>
  <c r="AO37" i="1"/>
  <c r="AP37" i="1"/>
  <c r="AR37" i="1"/>
  <c r="AS37" i="1"/>
  <c r="AT37" i="1"/>
  <c r="AU37" i="1"/>
  <c r="AV37" i="1"/>
  <c r="AW37" i="1"/>
  <c r="AX37" i="1"/>
  <c r="AY37" i="1"/>
  <c r="AZ37" i="1"/>
  <c r="BC37" i="1"/>
  <c r="V39" i="1"/>
  <c r="X39" i="1"/>
  <c r="Z39" i="1"/>
  <c r="AB39" i="1"/>
  <c r="AC39" i="1"/>
  <c r="AE39" i="1"/>
  <c r="AF39" i="1"/>
  <c r="AH39" i="1"/>
  <c r="AI39" i="1"/>
  <c r="AK39" i="1"/>
  <c r="AL39" i="1"/>
  <c r="AN39" i="1"/>
  <c r="AO39" i="1"/>
  <c r="AP39" i="1"/>
  <c r="AR39" i="1"/>
  <c r="AS39" i="1"/>
  <c r="AT39" i="1"/>
  <c r="AU39" i="1"/>
  <c r="AV39" i="1"/>
  <c r="AW39" i="1"/>
  <c r="AX39" i="1"/>
  <c r="AY39" i="1"/>
  <c r="AZ39" i="1"/>
  <c r="BC39" i="1"/>
  <c r="V40" i="1"/>
  <c r="X40" i="1"/>
  <c r="Z40" i="1"/>
  <c r="AB40" i="1"/>
  <c r="AC40" i="1"/>
  <c r="AE40" i="1"/>
  <c r="AF40" i="1"/>
  <c r="AH40" i="1"/>
  <c r="AI40" i="1"/>
  <c r="AK40" i="1"/>
  <c r="AL40" i="1"/>
  <c r="AN40" i="1"/>
  <c r="AO40" i="1"/>
  <c r="AP40" i="1"/>
  <c r="AR40" i="1"/>
  <c r="AS40" i="1"/>
  <c r="AT40" i="1"/>
  <c r="AU40" i="1"/>
  <c r="AV40" i="1"/>
  <c r="AW40" i="1"/>
  <c r="AX40" i="1"/>
  <c r="AY40" i="1"/>
  <c r="AZ40" i="1"/>
  <c r="BC40" i="1"/>
  <c r="V41" i="1"/>
  <c r="X41" i="1"/>
  <c r="Z41" i="1"/>
  <c r="AB41" i="1"/>
  <c r="AC41" i="1"/>
  <c r="AE41" i="1"/>
  <c r="AF41" i="1"/>
  <c r="AH41" i="1"/>
  <c r="AI41" i="1"/>
  <c r="AK41" i="1"/>
  <c r="AL41" i="1"/>
  <c r="AN41" i="1"/>
  <c r="AO41" i="1"/>
  <c r="AP41" i="1"/>
  <c r="AR41" i="1"/>
  <c r="AS41" i="1"/>
  <c r="AT41" i="1"/>
  <c r="AU41" i="1"/>
  <c r="AV41" i="1"/>
  <c r="AW41" i="1"/>
  <c r="AX41" i="1"/>
  <c r="AY41" i="1"/>
  <c r="AZ41" i="1"/>
  <c r="BC41" i="1"/>
  <c r="V42" i="1"/>
  <c r="X42" i="1"/>
  <c r="Z42" i="1"/>
  <c r="AB42" i="1"/>
  <c r="AC42" i="1"/>
  <c r="AE42" i="1"/>
  <c r="AF42" i="1"/>
  <c r="AH42" i="1"/>
  <c r="AI42" i="1"/>
  <c r="AK42" i="1"/>
  <c r="AL42" i="1"/>
  <c r="AN42" i="1"/>
  <c r="AO42" i="1"/>
  <c r="AP42" i="1"/>
  <c r="AR42" i="1"/>
  <c r="AS42" i="1"/>
  <c r="AT42" i="1"/>
  <c r="AU42" i="1"/>
  <c r="AV42" i="1"/>
  <c r="AW42" i="1"/>
  <c r="AX42" i="1"/>
  <c r="AY42" i="1"/>
  <c r="AZ42" i="1"/>
  <c r="BC42" i="1"/>
  <c r="V44" i="1"/>
  <c r="X44" i="1"/>
  <c r="Z44" i="1"/>
  <c r="AB44" i="1"/>
  <c r="AC44" i="1"/>
  <c r="AE44" i="1"/>
  <c r="AF44" i="1"/>
  <c r="AH44" i="1"/>
  <c r="AI44" i="1"/>
  <c r="AK44" i="1"/>
  <c r="AL44" i="1"/>
  <c r="AN44" i="1"/>
  <c r="AO44" i="1"/>
  <c r="AP44" i="1"/>
  <c r="AR44" i="1"/>
  <c r="AS44" i="1"/>
  <c r="AT44" i="1"/>
  <c r="AU44" i="1"/>
  <c r="AV44" i="1"/>
  <c r="AW44" i="1"/>
  <c r="AX44" i="1"/>
  <c r="AY44" i="1"/>
  <c r="AZ44" i="1"/>
  <c r="BC44" i="1"/>
  <c r="V45" i="1"/>
  <c r="X45" i="1"/>
  <c r="Z45" i="1"/>
  <c r="AB45" i="1"/>
  <c r="AC45" i="1"/>
  <c r="AE45" i="1"/>
  <c r="AF45" i="1"/>
  <c r="AH45" i="1"/>
  <c r="AI45" i="1"/>
  <c r="AK45" i="1"/>
  <c r="AL45" i="1"/>
  <c r="AN45" i="1"/>
  <c r="AO45" i="1"/>
  <c r="AP45" i="1"/>
  <c r="AR45" i="1"/>
  <c r="AS45" i="1"/>
  <c r="AT45" i="1"/>
  <c r="AU45" i="1"/>
  <c r="AV45" i="1"/>
  <c r="AW45" i="1"/>
  <c r="AX45" i="1"/>
  <c r="AY45" i="1"/>
  <c r="AZ45" i="1"/>
  <c r="BC45" i="1"/>
  <c r="V46" i="1"/>
  <c r="X46" i="1"/>
  <c r="Z46" i="1"/>
  <c r="AB46" i="1"/>
  <c r="AC46" i="1"/>
  <c r="AE46" i="1"/>
  <c r="AF46" i="1"/>
  <c r="AH46" i="1"/>
  <c r="AI46" i="1"/>
  <c r="AK46" i="1"/>
  <c r="AL46" i="1"/>
  <c r="AN46" i="1"/>
  <c r="AO46" i="1"/>
  <c r="AP46" i="1"/>
  <c r="AR46" i="1"/>
  <c r="AS46" i="1"/>
  <c r="AT46" i="1"/>
  <c r="AU46" i="1"/>
  <c r="AV46" i="1"/>
  <c r="AW46" i="1"/>
  <c r="AX46" i="1"/>
  <c r="AY46" i="1"/>
  <c r="AZ46" i="1"/>
  <c r="BC46" i="1"/>
  <c r="V47" i="1"/>
  <c r="X47" i="1"/>
  <c r="Z47" i="1"/>
  <c r="AB47" i="1"/>
  <c r="AC47" i="1"/>
  <c r="AE47" i="1"/>
  <c r="AF47" i="1"/>
  <c r="AH47" i="1"/>
  <c r="AI47" i="1"/>
  <c r="AK47" i="1"/>
  <c r="AL47" i="1"/>
  <c r="AN47" i="1"/>
  <c r="AO47" i="1"/>
  <c r="AP47" i="1"/>
  <c r="AR47" i="1"/>
  <c r="AS47" i="1"/>
  <c r="AT47" i="1"/>
  <c r="AU47" i="1"/>
  <c r="AV47" i="1"/>
  <c r="AW47" i="1"/>
  <c r="AX47" i="1"/>
  <c r="AY47" i="1"/>
  <c r="AZ47" i="1"/>
  <c r="BC47" i="1"/>
  <c r="V48" i="1"/>
  <c r="X48" i="1"/>
  <c r="Z48" i="1"/>
  <c r="AB48" i="1"/>
  <c r="AC48" i="1"/>
  <c r="AE48" i="1"/>
  <c r="AF48" i="1"/>
  <c r="AH48" i="1"/>
  <c r="AI48" i="1"/>
  <c r="AK48" i="1"/>
  <c r="AL48" i="1"/>
  <c r="AN48" i="1"/>
  <c r="AO48" i="1"/>
  <c r="AP48" i="1"/>
  <c r="AR48" i="1"/>
  <c r="AS48" i="1"/>
  <c r="AT48" i="1"/>
  <c r="AU48" i="1"/>
  <c r="AV48" i="1"/>
  <c r="AW48" i="1"/>
  <c r="AX48" i="1"/>
  <c r="AY48" i="1"/>
  <c r="AZ48" i="1"/>
  <c r="BC48" i="1"/>
  <c r="V49" i="1"/>
  <c r="X49" i="1"/>
  <c r="Z49" i="1"/>
  <c r="AB49" i="1"/>
  <c r="AC49" i="1"/>
  <c r="AE49" i="1"/>
  <c r="AF49" i="1"/>
  <c r="AH49" i="1"/>
  <c r="AI49" i="1"/>
  <c r="AK49" i="1"/>
  <c r="AL49" i="1"/>
  <c r="AN49" i="1"/>
  <c r="AO49" i="1"/>
  <c r="AP49" i="1"/>
  <c r="AR49" i="1"/>
  <c r="AS49" i="1"/>
  <c r="AT49" i="1"/>
  <c r="AU49" i="1"/>
  <c r="AV49" i="1"/>
  <c r="AW49" i="1"/>
  <c r="AX49" i="1"/>
  <c r="AY49" i="1"/>
  <c r="AZ49" i="1"/>
  <c r="BC49" i="1"/>
  <c r="V50" i="1"/>
  <c r="X50" i="1"/>
  <c r="Z50" i="1"/>
  <c r="AB50" i="1"/>
  <c r="AC50" i="1"/>
  <c r="AE50" i="1"/>
  <c r="AF50" i="1"/>
  <c r="AH50" i="1"/>
  <c r="AI50" i="1"/>
  <c r="AK50" i="1"/>
  <c r="AL50" i="1"/>
  <c r="AN50" i="1"/>
  <c r="AO50" i="1"/>
  <c r="AP50" i="1"/>
  <c r="AR50" i="1"/>
  <c r="AS50" i="1"/>
  <c r="AT50" i="1"/>
  <c r="AU50" i="1"/>
  <c r="AV50" i="1"/>
  <c r="AW50" i="1"/>
  <c r="AX50" i="1"/>
  <c r="AY50" i="1"/>
  <c r="AZ50" i="1"/>
  <c r="BC50" i="1"/>
  <c r="V51" i="1"/>
  <c r="X51" i="1"/>
  <c r="Z51" i="1"/>
  <c r="AB51" i="1"/>
  <c r="AC51" i="1"/>
  <c r="AE51" i="1"/>
  <c r="AF51" i="1"/>
  <c r="AH51" i="1"/>
  <c r="AI51" i="1"/>
  <c r="AK51" i="1"/>
  <c r="AL51" i="1"/>
  <c r="AN51" i="1"/>
  <c r="AO51" i="1"/>
  <c r="AP51" i="1"/>
  <c r="AR51" i="1"/>
  <c r="AS51" i="1"/>
  <c r="AT51" i="1"/>
  <c r="AU51" i="1"/>
  <c r="AV51" i="1"/>
  <c r="AW51" i="1"/>
  <c r="AX51" i="1"/>
  <c r="AY51" i="1"/>
  <c r="AZ51" i="1"/>
  <c r="BC51" i="1"/>
  <c r="V52" i="1"/>
  <c r="X52" i="1"/>
  <c r="Z52" i="1"/>
  <c r="AB52" i="1"/>
  <c r="AC52" i="1"/>
  <c r="AE52" i="1"/>
  <c r="AF52" i="1"/>
  <c r="AH52" i="1"/>
  <c r="AI52" i="1"/>
  <c r="AK52" i="1"/>
  <c r="AL52" i="1"/>
  <c r="AN52" i="1"/>
  <c r="AO52" i="1"/>
  <c r="AP52" i="1"/>
  <c r="AR52" i="1"/>
  <c r="AS52" i="1"/>
  <c r="AT52" i="1"/>
  <c r="AU52" i="1"/>
  <c r="AV52" i="1"/>
  <c r="AW52" i="1"/>
  <c r="AX52" i="1"/>
  <c r="AY52" i="1"/>
  <c r="AZ52" i="1"/>
  <c r="BC52" i="1"/>
  <c r="V53" i="1"/>
  <c r="X53" i="1"/>
  <c r="Z53" i="1"/>
  <c r="AB53" i="1"/>
  <c r="AC53" i="1"/>
  <c r="AE53" i="1"/>
  <c r="AF53" i="1"/>
  <c r="AH53" i="1"/>
  <c r="AI53" i="1"/>
  <c r="AK53" i="1"/>
  <c r="AL53" i="1"/>
  <c r="AN53" i="1"/>
  <c r="AO53" i="1"/>
  <c r="AP53" i="1"/>
  <c r="AR53" i="1"/>
  <c r="AS53" i="1"/>
  <c r="AT53" i="1"/>
  <c r="AU53" i="1"/>
  <c r="AV53" i="1"/>
  <c r="AW53" i="1"/>
  <c r="AX53" i="1"/>
  <c r="AY53" i="1"/>
  <c r="AZ53" i="1"/>
  <c r="BC53" i="1"/>
  <c r="V55" i="1"/>
  <c r="X55" i="1"/>
  <c r="Z55" i="1"/>
  <c r="AB55" i="1"/>
  <c r="AC55" i="1"/>
  <c r="AE55" i="1"/>
  <c r="AF55" i="1"/>
  <c r="AH55" i="1"/>
  <c r="AI55" i="1"/>
  <c r="AK55" i="1"/>
  <c r="AL55" i="1"/>
  <c r="AN55" i="1"/>
  <c r="AO55" i="1"/>
  <c r="AP55" i="1"/>
  <c r="AR55" i="1"/>
  <c r="AS55" i="1"/>
  <c r="AT55" i="1"/>
  <c r="AU55" i="1"/>
  <c r="AV55" i="1"/>
  <c r="AW55" i="1"/>
  <c r="AX55" i="1"/>
  <c r="AY55" i="1"/>
  <c r="AZ55" i="1"/>
  <c r="BC55" i="1"/>
  <c r="V56" i="1"/>
  <c r="X56" i="1"/>
  <c r="Z56" i="1"/>
  <c r="AB56" i="1"/>
  <c r="AC56" i="1"/>
  <c r="AE56" i="1"/>
  <c r="AF56" i="1"/>
  <c r="AH56" i="1"/>
  <c r="AI56" i="1"/>
  <c r="AK56" i="1"/>
  <c r="AL56" i="1"/>
  <c r="AN56" i="1"/>
  <c r="AO56" i="1"/>
  <c r="AP56" i="1"/>
  <c r="AR56" i="1"/>
  <c r="AS56" i="1"/>
  <c r="AT56" i="1"/>
  <c r="AU56" i="1"/>
  <c r="AV56" i="1"/>
  <c r="AW56" i="1"/>
  <c r="AX56" i="1"/>
  <c r="AY56" i="1"/>
  <c r="AZ56" i="1"/>
  <c r="BC56" i="1"/>
  <c r="V57" i="1"/>
  <c r="X57" i="1"/>
  <c r="Z57" i="1"/>
  <c r="AB57" i="1"/>
  <c r="AC57" i="1"/>
  <c r="AE57" i="1"/>
  <c r="AF57" i="1"/>
  <c r="AH57" i="1"/>
  <c r="AI57" i="1"/>
  <c r="AK57" i="1"/>
  <c r="AL57" i="1"/>
  <c r="AN57" i="1"/>
  <c r="AO57" i="1"/>
  <c r="AP57" i="1"/>
  <c r="AR57" i="1"/>
  <c r="AS57" i="1"/>
  <c r="AT57" i="1"/>
  <c r="AU57" i="1"/>
  <c r="AV57" i="1"/>
  <c r="AW57" i="1"/>
  <c r="AX57" i="1"/>
  <c r="AY57" i="1"/>
  <c r="AZ57" i="1"/>
  <c r="BC57" i="1"/>
  <c r="V58" i="1"/>
  <c r="X58" i="1"/>
  <c r="Z58" i="1"/>
  <c r="AB58" i="1"/>
  <c r="AC58" i="1"/>
  <c r="AE58" i="1"/>
  <c r="AF58" i="1"/>
  <c r="AH58" i="1"/>
  <c r="AI58" i="1"/>
  <c r="AK58" i="1"/>
  <c r="AL58" i="1"/>
  <c r="AN58" i="1"/>
  <c r="AO58" i="1"/>
  <c r="AP58" i="1"/>
  <c r="AR58" i="1"/>
  <c r="AS58" i="1"/>
  <c r="AT58" i="1"/>
  <c r="AU58" i="1"/>
  <c r="AV58" i="1"/>
  <c r="AW58" i="1"/>
  <c r="AX58" i="1"/>
  <c r="AY58" i="1"/>
  <c r="AZ58" i="1"/>
  <c r="BC58" i="1"/>
  <c r="V59" i="1"/>
  <c r="X59" i="1"/>
  <c r="Z59" i="1"/>
  <c r="AB59" i="1"/>
  <c r="AC59" i="1"/>
  <c r="AE59" i="1"/>
  <c r="AF59" i="1"/>
  <c r="AH59" i="1"/>
  <c r="AI59" i="1"/>
  <c r="AK59" i="1"/>
  <c r="AL59" i="1"/>
  <c r="AN59" i="1"/>
  <c r="AO59" i="1"/>
  <c r="AP59" i="1"/>
  <c r="AR59" i="1"/>
  <c r="AS59" i="1"/>
  <c r="AT59" i="1"/>
  <c r="AU59" i="1"/>
  <c r="AV59" i="1"/>
  <c r="AW59" i="1"/>
  <c r="AX59" i="1"/>
  <c r="AY59" i="1"/>
  <c r="AZ59" i="1"/>
  <c r="BC59" i="1"/>
  <c r="V60" i="1"/>
  <c r="X60" i="1"/>
  <c r="Z60" i="1"/>
  <c r="AB60" i="1"/>
  <c r="AC60" i="1"/>
  <c r="AE60" i="1"/>
  <c r="AF60" i="1"/>
  <c r="AH60" i="1"/>
  <c r="AI60" i="1"/>
  <c r="AK60" i="1"/>
  <c r="AL60" i="1"/>
  <c r="AN60" i="1"/>
  <c r="AO60" i="1"/>
  <c r="AP60" i="1"/>
  <c r="AR60" i="1"/>
  <c r="AS60" i="1"/>
  <c r="AT60" i="1"/>
  <c r="AU60" i="1"/>
  <c r="AV60" i="1"/>
  <c r="AW60" i="1"/>
  <c r="AX60" i="1"/>
  <c r="AY60" i="1"/>
  <c r="AZ60" i="1"/>
  <c r="BC60" i="1"/>
  <c r="V61" i="1"/>
  <c r="X61" i="1"/>
  <c r="Z61" i="1"/>
  <c r="AB61" i="1"/>
  <c r="AC61" i="1"/>
  <c r="AE61" i="1"/>
  <c r="AF61" i="1"/>
  <c r="AH61" i="1"/>
  <c r="AI61" i="1"/>
  <c r="AK61" i="1"/>
  <c r="AL61" i="1"/>
  <c r="AN61" i="1"/>
  <c r="AO61" i="1"/>
  <c r="AP61" i="1"/>
  <c r="AR61" i="1"/>
  <c r="AS61" i="1"/>
  <c r="AT61" i="1"/>
  <c r="AU61" i="1"/>
  <c r="AV61" i="1"/>
  <c r="AW61" i="1"/>
  <c r="AX61" i="1"/>
  <c r="AY61" i="1"/>
  <c r="AZ61" i="1"/>
  <c r="BC61" i="1"/>
  <c r="V62" i="1"/>
  <c r="X62" i="1"/>
  <c r="Z62" i="1"/>
  <c r="AB62" i="1"/>
  <c r="AC62" i="1"/>
  <c r="AE62" i="1"/>
  <c r="AF62" i="1"/>
  <c r="AH62" i="1"/>
  <c r="AI62" i="1"/>
  <c r="AK62" i="1"/>
  <c r="AL62" i="1"/>
  <c r="AN62" i="1"/>
  <c r="AO62" i="1"/>
  <c r="AP62" i="1"/>
  <c r="AR62" i="1"/>
  <c r="AS62" i="1"/>
  <c r="AT62" i="1"/>
  <c r="AU62" i="1"/>
  <c r="AV62" i="1"/>
  <c r="AW62" i="1"/>
  <c r="AX62" i="1"/>
  <c r="AY62" i="1"/>
  <c r="AZ62" i="1"/>
  <c r="BC62" i="1"/>
  <c r="V63" i="1"/>
  <c r="X63" i="1"/>
  <c r="Z63" i="1"/>
  <c r="AB63" i="1"/>
  <c r="AC63" i="1"/>
  <c r="AE63" i="1"/>
  <c r="AF63" i="1"/>
  <c r="AH63" i="1"/>
  <c r="AI63" i="1"/>
  <c r="AK63" i="1"/>
  <c r="AL63" i="1"/>
  <c r="AN63" i="1"/>
  <c r="AO63" i="1"/>
  <c r="AP63" i="1"/>
  <c r="AR63" i="1"/>
  <c r="AS63" i="1"/>
  <c r="AT63" i="1"/>
  <c r="AU63" i="1"/>
  <c r="AV63" i="1"/>
  <c r="AW63" i="1"/>
  <c r="AX63" i="1"/>
  <c r="AY63" i="1"/>
  <c r="AZ63" i="1"/>
  <c r="BC63" i="1"/>
  <c r="V64" i="1"/>
  <c r="X64" i="1"/>
  <c r="Z64" i="1"/>
  <c r="AB64" i="1"/>
  <c r="AC64" i="1"/>
  <c r="AE64" i="1"/>
  <c r="AF64" i="1"/>
  <c r="AH64" i="1"/>
  <c r="AI64" i="1"/>
  <c r="AK64" i="1"/>
  <c r="AL64" i="1"/>
  <c r="AN64" i="1"/>
  <c r="AO64" i="1"/>
  <c r="AP64" i="1"/>
  <c r="AR64" i="1"/>
  <c r="AS64" i="1"/>
  <c r="AT64" i="1"/>
  <c r="AU64" i="1"/>
  <c r="AV64" i="1"/>
  <c r="AW64" i="1"/>
  <c r="AX64" i="1"/>
  <c r="AY64" i="1"/>
  <c r="AZ64" i="1"/>
  <c r="BC64" i="1"/>
  <c r="V66" i="1"/>
  <c r="X66" i="1"/>
  <c r="Z66" i="1"/>
  <c r="AB66" i="1"/>
  <c r="AC66" i="1"/>
  <c r="AE66" i="1"/>
  <c r="AF66" i="1"/>
  <c r="AH66" i="1"/>
  <c r="AI66" i="1"/>
  <c r="AK66" i="1"/>
  <c r="AL66" i="1"/>
  <c r="AN66" i="1"/>
  <c r="AO66" i="1"/>
  <c r="AP66" i="1"/>
  <c r="AR66" i="1"/>
  <c r="AS66" i="1"/>
  <c r="AT66" i="1"/>
  <c r="AU66" i="1"/>
  <c r="AV66" i="1"/>
  <c r="AW66" i="1"/>
  <c r="AX66" i="1"/>
  <c r="AY66" i="1"/>
  <c r="AZ66" i="1"/>
  <c r="BC66" i="1"/>
  <c r="V67" i="1"/>
  <c r="X67" i="1"/>
  <c r="Z67" i="1"/>
  <c r="AB67" i="1"/>
  <c r="AC67" i="1"/>
  <c r="AE67" i="1"/>
  <c r="AF67" i="1"/>
  <c r="AH67" i="1"/>
  <c r="AI67" i="1"/>
  <c r="AK67" i="1"/>
  <c r="AL67" i="1"/>
  <c r="AN67" i="1"/>
  <c r="AO67" i="1"/>
  <c r="AP67" i="1"/>
  <c r="AR67" i="1"/>
  <c r="AS67" i="1"/>
  <c r="AT67" i="1"/>
  <c r="AU67" i="1"/>
  <c r="AV67" i="1"/>
  <c r="AW67" i="1"/>
  <c r="AX67" i="1"/>
  <c r="AY67" i="1"/>
  <c r="AZ67" i="1"/>
  <c r="BC67" i="1"/>
  <c r="V68" i="1"/>
  <c r="X68" i="1"/>
  <c r="Z68" i="1"/>
  <c r="AB68" i="1"/>
  <c r="AC68" i="1"/>
  <c r="AE68" i="1"/>
  <c r="AF68" i="1"/>
  <c r="AH68" i="1"/>
  <c r="AI68" i="1"/>
  <c r="AK68" i="1"/>
  <c r="AL68" i="1"/>
  <c r="AN68" i="1"/>
  <c r="AO68" i="1"/>
  <c r="AP68" i="1"/>
  <c r="AR68" i="1"/>
  <c r="AS68" i="1"/>
  <c r="AT68" i="1"/>
  <c r="AU68" i="1"/>
  <c r="AV68" i="1"/>
  <c r="AW68" i="1"/>
  <c r="AX68" i="1"/>
  <c r="AY68" i="1"/>
  <c r="AZ68" i="1"/>
  <c r="BC68" i="1"/>
  <c r="V69" i="1"/>
  <c r="X69" i="1"/>
  <c r="Z69" i="1"/>
  <c r="AB69" i="1"/>
  <c r="AC69" i="1"/>
  <c r="AE69" i="1"/>
  <c r="AF69" i="1"/>
  <c r="AH69" i="1"/>
  <c r="AI69" i="1"/>
  <c r="AK69" i="1"/>
  <c r="AL69" i="1"/>
  <c r="AN69" i="1"/>
  <c r="AO69" i="1"/>
  <c r="AP69" i="1"/>
  <c r="AR69" i="1"/>
  <c r="AS69" i="1"/>
  <c r="AT69" i="1"/>
  <c r="AU69" i="1"/>
  <c r="AV69" i="1"/>
  <c r="AW69" i="1"/>
  <c r="AX69" i="1"/>
  <c r="AY69" i="1"/>
  <c r="AZ69" i="1"/>
  <c r="BC69" i="1"/>
  <c r="V71" i="1"/>
  <c r="X71" i="1"/>
  <c r="Z71" i="1"/>
  <c r="AB71" i="1"/>
  <c r="AC71" i="1"/>
  <c r="AE71" i="1"/>
  <c r="AF71" i="1"/>
  <c r="AH71" i="1"/>
  <c r="AI71" i="1"/>
  <c r="AK71" i="1"/>
  <c r="AL71" i="1"/>
  <c r="AN71" i="1"/>
  <c r="AO71" i="1"/>
  <c r="AP71" i="1"/>
  <c r="AR71" i="1"/>
  <c r="AS71" i="1"/>
  <c r="AT71" i="1"/>
  <c r="AU71" i="1"/>
  <c r="AV71" i="1"/>
  <c r="AW71" i="1"/>
  <c r="AX71" i="1"/>
  <c r="AY71" i="1"/>
  <c r="AZ71" i="1"/>
  <c r="BC71" i="1"/>
  <c r="V72" i="1"/>
  <c r="X72" i="1"/>
  <c r="Z72" i="1"/>
  <c r="AB72" i="1"/>
  <c r="AC72" i="1"/>
  <c r="AE72" i="1"/>
  <c r="AF72" i="1"/>
  <c r="AH72" i="1"/>
  <c r="AI72" i="1"/>
  <c r="AK72" i="1"/>
  <c r="AL72" i="1"/>
  <c r="AN72" i="1"/>
  <c r="AO72" i="1"/>
  <c r="AP72" i="1"/>
  <c r="AR72" i="1"/>
  <c r="AS72" i="1"/>
  <c r="AT72" i="1"/>
  <c r="AU72" i="1"/>
  <c r="AV72" i="1"/>
  <c r="AW72" i="1"/>
  <c r="AX72" i="1"/>
  <c r="AY72" i="1"/>
  <c r="AZ72" i="1"/>
  <c r="BC72" i="1"/>
  <c r="V73" i="1"/>
  <c r="X73" i="1"/>
  <c r="Z73" i="1"/>
  <c r="AB73" i="1"/>
  <c r="AC73" i="1"/>
  <c r="AE73" i="1"/>
  <c r="AF73" i="1"/>
  <c r="AH73" i="1"/>
  <c r="AI73" i="1"/>
  <c r="AK73" i="1"/>
  <c r="AL73" i="1"/>
  <c r="AN73" i="1"/>
  <c r="AO73" i="1"/>
  <c r="AP73" i="1"/>
  <c r="AR73" i="1"/>
  <c r="AS73" i="1"/>
  <c r="AT73" i="1"/>
  <c r="AU73" i="1"/>
  <c r="AV73" i="1"/>
  <c r="AW73" i="1"/>
  <c r="AX73" i="1"/>
  <c r="AY73" i="1"/>
  <c r="AZ73" i="1"/>
  <c r="BC73" i="1"/>
  <c r="V74" i="1"/>
  <c r="X74" i="1"/>
  <c r="Z74" i="1"/>
  <c r="AB74" i="1"/>
  <c r="AC74" i="1"/>
  <c r="AE74" i="1"/>
  <c r="AF74" i="1"/>
  <c r="AH74" i="1"/>
  <c r="AI74" i="1"/>
  <c r="AK74" i="1"/>
  <c r="AL74" i="1"/>
  <c r="AN74" i="1"/>
  <c r="AO74" i="1"/>
  <c r="AP74" i="1"/>
  <c r="AR74" i="1"/>
  <c r="AS74" i="1"/>
  <c r="AT74" i="1"/>
  <c r="AU74" i="1"/>
  <c r="AV74" i="1"/>
  <c r="AW74" i="1"/>
  <c r="AX74" i="1"/>
  <c r="AY74" i="1"/>
  <c r="AZ74" i="1"/>
  <c r="BC74" i="1"/>
  <c r="V76" i="1"/>
  <c r="X76" i="1"/>
  <c r="Z76" i="1"/>
  <c r="AB76" i="1"/>
  <c r="AC76" i="1"/>
  <c r="AE76" i="1"/>
  <c r="AF76" i="1"/>
  <c r="AH76" i="1"/>
  <c r="AI76" i="1"/>
  <c r="AK76" i="1"/>
  <c r="AL76" i="1"/>
  <c r="AN76" i="1"/>
  <c r="AO76" i="1"/>
  <c r="AP76" i="1"/>
  <c r="AR76" i="1"/>
  <c r="AS76" i="1"/>
  <c r="AT76" i="1"/>
  <c r="AU76" i="1"/>
  <c r="AV76" i="1"/>
  <c r="AW76" i="1"/>
  <c r="AX76" i="1"/>
  <c r="AY76" i="1"/>
  <c r="AZ76" i="1"/>
  <c r="BC76" i="1"/>
  <c r="V77" i="1"/>
  <c r="X77" i="1"/>
  <c r="Z77" i="1"/>
  <c r="AB77" i="1"/>
  <c r="AC77" i="1"/>
  <c r="AE77" i="1"/>
  <c r="AF77" i="1"/>
  <c r="AH77" i="1"/>
  <c r="AI77" i="1"/>
  <c r="AK77" i="1"/>
  <c r="AL77" i="1"/>
  <c r="AN77" i="1"/>
  <c r="AO77" i="1"/>
  <c r="AP77" i="1"/>
  <c r="AR77" i="1"/>
  <c r="AS77" i="1"/>
  <c r="AT77" i="1"/>
  <c r="AU77" i="1"/>
  <c r="AV77" i="1"/>
  <c r="AW77" i="1"/>
  <c r="AX77" i="1"/>
  <c r="AY77" i="1"/>
  <c r="AZ77" i="1"/>
  <c r="BC77" i="1"/>
  <c r="V78" i="1"/>
  <c r="X78" i="1"/>
  <c r="Z78" i="1"/>
  <c r="AB78" i="1"/>
  <c r="AC78" i="1"/>
  <c r="AE78" i="1"/>
  <c r="AF78" i="1"/>
  <c r="AH78" i="1"/>
  <c r="AI78" i="1"/>
  <c r="AK78" i="1"/>
  <c r="AL78" i="1"/>
  <c r="AN78" i="1"/>
  <c r="AO78" i="1"/>
  <c r="AP78" i="1"/>
  <c r="AR78" i="1"/>
  <c r="AS78" i="1"/>
  <c r="AT78" i="1"/>
  <c r="AU78" i="1"/>
  <c r="AV78" i="1"/>
  <c r="AW78" i="1"/>
  <c r="AX78" i="1"/>
  <c r="AY78" i="1"/>
  <c r="AZ78" i="1"/>
  <c r="BC78" i="1"/>
  <c r="V79" i="1"/>
  <c r="X79" i="1"/>
  <c r="Z79" i="1"/>
  <c r="AB79" i="1"/>
  <c r="AC79" i="1"/>
  <c r="AE79" i="1"/>
  <c r="AF79" i="1"/>
  <c r="AH79" i="1"/>
  <c r="AI79" i="1"/>
  <c r="AK79" i="1"/>
  <c r="AL79" i="1"/>
  <c r="AN79" i="1"/>
  <c r="AO79" i="1"/>
  <c r="AP79" i="1"/>
  <c r="AR79" i="1"/>
  <c r="AS79" i="1"/>
  <c r="AT79" i="1"/>
  <c r="AU79" i="1"/>
  <c r="AV79" i="1"/>
  <c r="AW79" i="1"/>
  <c r="AX79" i="1"/>
  <c r="AY79" i="1"/>
  <c r="AZ79" i="1"/>
  <c r="BC79" i="1"/>
  <c r="V80" i="1"/>
  <c r="X80" i="1"/>
  <c r="Z80" i="1"/>
  <c r="AB80" i="1"/>
  <c r="AC80" i="1"/>
  <c r="AE80" i="1"/>
  <c r="AF80" i="1"/>
  <c r="AH80" i="1"/>
  <c r="AI80" i="1"/>
  <c r="AK80" i="1"/>
  <c r="AL80" i="1"/>
  <c r="AN80" i="1"/>
  <c r="AO80" i="1"/>
  <c r="AP80" i="1"/>
  <c r="AR80" i="1"/>
  <c r="AS80" i="1"/>
  <c r="AT80" i="1"/>
  <c r="AU80" i="1"/>
  <c r="AV80" i="1"/>
  <c r="AW80" i="1"/>
  <c r="AX80" i="1"/>
  <c r="AY80" i="1"/>
  <c r="AZ80" i="1"/>
  <c r="BC80" i="1"/>
  <c r="V82" i="1"/>
  <c r="X82" i="1"/>
  <c r="Z82" i="1"/>
  <c r="AB82" i="1"/>
  <c r="AC82" i="1"/>
  <c r="AE82" i="1"/>
  <c r="AF82" i="1"/>
  <c r="AH82" i="1"/>
  <c r="AI82" i="1"/>
  <c r="AK82" i="1"/>
  <c r="AL82" i="1"/>
  <c r="AN82" i="1"/>
  <c r="AO82" i="1"/>
  <c r="AP82" i="1"/>
  <c r="AR82" i="1"/>
  <c r="AS82" i="1"/>
  <c r="AT82" i="1"/>
  <c r="AU82" i="1"/>
  <c r="AV82" i="1"/>
  <c r="AW82" i="1"/>
  <c r="AX82" i="1"/>
  <c r="AY82" i="1"/>
  <c r="AZ82" i="1"/>
  <c r="BC82" i="1"/>
  <c r="V83" i="1"/>
  <c r="X83" i="1"/>
  <c r="Z83" i="1"/>
  <c r="AB83" i="1"/>
  <c r="AC83" i="1"/>
  <c r="AE83" i="1"/>
  <c r="AF83" i="1"/>
  <c r="AH83" i="1"/>
  <c r="AI83" i="1"/>
  <c r="AK83" i="1"/>
  <c r="AL83" i="1"/>
  <c r="AN83" i="1"/>
  <c r="AO83" i="1"/>
  <c r="AP83" i="1"/>
  <c r="AR83" i="1"/>
  <c r="AS83" i="1"/>
  <c r="AT83" i="1"/>
  <c r="AU83" i="1"/>
  <c r="AV83" i="1"/>
  <c r="AW83" i="1"/>
  <c r="AX83" i="1"/>
  <c r="AY83" i="1"/>
  <c r="AZ83" i="1"/>
  <c r="BC83" i="1"/>
  <c r="V84" i="1"/>
  <c r="X84" i="1"/>
  <c r="Z84" i="1"/>
  <c r="AB84" i="1"/>
  <c r="AC84" i="1"/>
  <c r="AE84" i="1"/>
  <c r="AF84" i="1"/>
  <c r="AH84" i="1"/>
  <c r="AI84" i="1"/>
  <c r="AK84" i="1"/>
  <c r="AL84" i="1"/>
  <c r="AN84" i="1"/>
  <c r="AO84" i="1"/>
  <c r="AP84" i="1"/>
  <c r="AR84" i="1"/>
  <c r="AS84" i="1"/>
  <c r="AT84" i="1"/>
  <c r="AU84" i="1"/>
  <c r="AV84" i="1"/>
  <c r="AW84" i="1"/>
  <c r="AX84" i="1"/>
  <c r="AY84" i="1"/>
  <c r="AZ84" i="1"/>
  <c r="BC84" i="1"/>
  <c r="V85" i="1"/>
  <c r="X85" i="1"/>
  <c r="Z85" i="1"/>
  <c r="AB85" i="1"/>
  <c r="AC85" i="1"/>
  <c r="AE85" i="1"/>
  <c r="AF85" i="1"/>
  <c r="AH85" i="1"/>
  <c r="AI85" i="1"/>
  <c r="AK85" i="1"/>
  <c r="AL85" i="1"/>
  <c r="AN85" i="1"/>
  <c r="AO85" i="1"/>
  <c r="AP85" i="1"/>
  <c r="AR85" i="1"/>
  <c r="AS85" i="1"/>
  <c r="AT85" i="1"/>
  <c r="AU85" i="1"/>
  <c r="AV85" i="1"/>
  <c r="AW85" i="1"/>
  <c r="AX85" i="1"/>
  <c r="AY85" i="1"/>
  <c r="AZ85" i="1"/>
  <c r="BC85" i="1"/>
  <c r="V87" i="1"/>
  <c r="X87" i="1"/>
  <c r="Z87" i="1"/>
  <c r="AB87" i="1"/>
  <c r="AC87" i="1"/>
  <c r="AE87" i="1"/>
  <c r="AF87" i="1"/>
  <c r="AH87" i="1"/>
  <c r="AI87" i="1"/>
  <c r="AK87" i="1"/>
  <c r="AL87" i="1"/>
  <c r="AN87" i="1"/>
  <c r="AO87" i="1"/>
  <c r="AP87" i="1"/>
  <c r="AR87" i="1"/>
  <c r="AS87" i="1"/>
  <c r="AT87" i="1"/>
  <c r="AU87" i="1"/>
  <c r="AV87" i="1"/>
  <c r="AW87" i="1"/>
  <c r="AX87" i="1"/>
  <c r="AY87" i="1"/>
  <c r="AZ87" i="1"/>
  <c r="BC87" i="1"/>
  <c r="V88" i="1"/>
  <c r="X88" i="1"/>
  <c r="Z88" i="1"/>
  <c r="AB88" i="1"/>
  <c r="AC88" i="1"/>
  <c r="AE88" i="1"/>
  <c r="AF88" i="1"/>
  <c r="AH88" i="1"/>
  <c r="AI88" i="1"/>
  <c r="AK88" i="1"/>
  <c r="AL88" i="1"/>
  <c r="AN88" i="1"/>
  <c r="AO88" i="1"/>
  <c r="AP88" i="1"/>
  <c r="AR88" i="1"/>
  <c r="AS88" i="1"/>
  <c r="AT88" i="1"/>
  <c r="AU88" i="1"/>
  <c r="AV88" i="1"/>
  <c r="AW88" i="1"/>
  <c r="AX88" i="1"/>
  <c r="AY88" i="1"/>
  <c r="AZ88" i="1"/>
  <c r="BC88" i="1"/>
  <c r="V89" i="1"/>
  <c r="X89" i="1"/>
  <c r="Z89" i="1"/>
  <c r="AB89" i="1"/>
  <c r="AC89" i="1"/>
  <c r="AE89" i="1"/>
  <c r="AF89" i="1"/>
  <c r="AH89" i="1"/>
  <c r="AI89" i="1"/>
  <c r="AK89" i="1"/>
  <c r="AL89" i="1"/>
  <c r="AN89" i="1"/>
  <c r="AO89" i="1"/>
  <c r="AP89" i="1"/>
  <c r="AR89" i="1"/>
  <c r="AS89" i="1"/>
  <c r="AT89" i="1"/>
  <c r="AU89" i="1"/>
  <c r="AV89" i="1"/>
  <c r="AW89" i="1"/>
  <c r="AX89" i="1"/>
  <c r="AY89" i="1"/>
  <c r="AZ89" i="1"/>
  <c r="BC89" i="1"/>
  <c r="V90" i="1"/>
  <c r="X90" i="1"/>
  <c r="Z90" i="1"/>
  <c r="AB90" i="1"/>
  <c r="AC90" i="1"/>
  <c r="AE90" i="1"/>
  <c r="AF90" i="1"/>
  <c r="AH90" i="1"/>
  <c r="AI90" i="1"/>
  <c r="AK90" i="1"/>
  <c r="AL90" i="1"/>
  <c r="AN90" i="1"/>
  <c r="AO90" i="1"/>
  <c r="AP90" i="1"/>
  <c r="AR90" i="1"/>
  <c r="AS90" i="1"/>
  <c r="AT90" i="1"/>
  <c r="AU90" i="1"/>
  <c r="AV90" i="1"/>
  <c r="AW90" i="1"/>
  <c r="AX90" i="1"/>
  <c r="AY90" i="1"/>
  <c r="AZ90" i="1"/>
  <c r="BC90" i="1"/>
  <c r="V91" i="1"/>
  <c r="X91" i="1"/>
  <c r="Z91" i="1"/>
  <c r="AB91" i="1"/>
  <c r="AC91" i="1"/>
  <c r="AE91" i="1"/>
  <c r="AF91" i="1"/>
  <c r="AH91" i="1"/>
  <c r="AI91" i="1"/>
  <c r="AK91" i="1"/>
  <c r="AL91" i="1"/>
  <c r="AN91" i="1"/>
  <c r="AO91" i="1"/>
  <c r="AP91" i="1"/>
  <c r="AR91" i="1"/>
  <c r="AS91" i="1"/>
  <c r="AT91" i="1"/>
  <c r="AU91" i="1"/>
  <c r="AV91" i="1"/>
  <c r="AW91" i="1"/>
  <c r="AX91" i="1"/>
  <c r="AY91" i="1"/>
  <c r="AZ91" i="1"/>
  <c r="BC91" i="1"/>
  <c r="V92" i="1"/>
  <c r="X92" i="1"/>
  <c r="Z92" i="1"/>
  <c r="AB92" i="1"/>
  <c r="AC92" i="1"/>
  <c r="AE92" i="1"/>
  <c r="AF92" i="1"/>
  <c r="AH92" i="1"/>
  <c r="AI92" i="1"/>
  <c r="AK92" i="1"/>
  <c r="AL92" i="1"/>
  <c r="AN92" i="1"/>
  <c r="AO92" i="1"/>
  <c r="AP92" i="1"/>
  <c r="AR92" i="1"/>
  <c r="AS92" i="1"/>
  <c r="AT92" i="1"/>
  <c r="AU92" i="1"/>
  <c r="AV92" i="1"/>
  <c r="AW92" i="1"/>
  <c r="AX92" i="1"/>
  <c r="AY92" i="1"/>
  <c r="AZ92" i="1"/>
  <c r="BC92" i="1"/>
  <c r="V93" i="1"/>
  <c r="X93" i="1"/>
  <c r="Z93" i="1"/>
  <c r="AB93" i="1"/>
  <c r="AC93" i="1"/>
  <c r="AE93" i="1"/>
  <c r="AF93" i="1"/>
  <c r="AH93" i="1"/>
  <c r="AI93" i="1"/>
  <c r="AK93" i="1"/>
  <c r="AL93" i="1"/>
  <c r="AN93" i="1"/>
  <c r="AO93" i="1"/>
  <c r="AP93" i="1"/>
  <c r="AR93" i="1"/>
  <c r="AS93" i="1"/>
  <c r="AT93" i="1"/>
  <c r="AU93" i="1"/>
  <c r="AV93" i="1"/>
  <c r="AW93" i="1"/>
  <c r="AX93" i="1"/>
  <c r="AY93" i="1"/>
  <c r="AZ93" i="1"/>
  <c r="BC93" i="1"/>
  <c r="V94" i="1"/>
  <c r="X94" i="1"/>
  <c r="Z94" i="1"/>
  <c r="AB94" i="1"/>
  <c r="AC94" i="1"/>
  <c r="AE94" i="1"/>
  <c r="AF94" i="1"/>
  <c r="AH94" i="1"/>
  <c r="AI94" i="1"/>
  <c r="AK94" i="1"/>
  <c r="AL94" i="1"/>
  <c r="AN94" i="1"/>
  <c r="AO94" i="1"/>
  <c r="AP94" i="1"/>
  <c r="AR94" i="1"/>
  <c r="AS94" i="1"/>
  <c r="AT94" i="1"/>
  <c r="AU94" i="1"/>
  <c r="AV94" i="1"/>
  <c r="AW94" i="1"/>
  <c r="AX94" i="1"/>
  <c r="AY94" i="1"/>
  <c r="AZ94" i="1"/>
  <c r="BC94" i="1"/>
  <c r="V95" i="1"/>
  <c r="X95" i="1"/>
  <c r="Z95" i="1"/>
  <c r="AB95" i="1"/>
  <c r="AC95" i="1"/>
  <c r="AE95" i="1"/>
  <c r="AF95" i="1"/>
  <c r="AH95" i="1"/>
  <c r="AI95" i="1"/>
  <c r="AK95" i="1"/>
  <c r="AL95" i="1"/>
  <c r="AN95" i="1"/>
  <c r="AO95" i="1"/>
  <c r="AP95" i="1"/>
  <c r="AR95" i="1"/>
  <c r="AS95" i="1"/>
  <c r="AT95" i="1"/>
  <c r="AU95" i="1"/>
  <c r="AV95" i="1"/>
  <c r="AW95" i="1"/>
  <c r="AX95" i="1"/>
  <c r="AY95" i="1"/>
  <c r="AZ95" i="1"/>
  <c r="BC95" i="1"/>
  <c r="V97" i="1"/>
  <c r="X97" i="1"/>
  <c r="Z97" i="1"/>
  <c r="AB97" i="1"/>
  <c r="AC97" i="1"/>
  <c r="AE97" i="1"/>
  <c r="AF97" i="1"/>
  <c r="AH97" i="1"/>
  <c r="AI97" i="1"/>
  <c r="AK97" i="1"/>
  <c r="AL97" i="1"/>
  <c r="AN97" i="1"/>
  <c r="AO97" i="1"/>
  <c r="AP97" i="1"/>
  <c r="AR97" i="1"/>
  <c r="AS97" i="1"/>
  <c r="AT97" i="1"/>
  <c r="AU97" i="1"/>
  <c r="AV97" i="1"/>
  <c r="AW97" i="1"/>
  <c r="AX97" i="1"/>
  <c r="AY97" i="1"/>
  <c r="AZ97" i="1"/>
  <c r="BC97" i="1"/>
  <c r="V98" i="1"/>
  <c r="X98" i="1"/>
  <c r="Z98" i="1"/>
  <c r="AB98" i="1"/>
  <c r="AC98" i="1"/>
  <c r="AE98" i="1"/>
  <c r="AF98" i="1"/>
  <c r="AH98" i="1"/>
  <c r="AI98" i="1"/>
  <c r="AK98" i="1"/>
  <c r="AL98" i="1"/>
  <c r="AN98" i="1"/>
  <c r="AO98" i="1"/>
  <c r="AP98" i="1"/>
  <c r="AR98" i="1"/>
  <c r="AS98" i="1"/>
  <c r="AT98" i="1"/>
  <c r="AU98" i="1"/>
  <c r="AV98" i="1"/>
  <c r="AW98" i="1"/>
  <c r="AX98" i="1"/>
  <c r="AY98" i="1"/>
  <c r="AZ98" i="1"/>
  <c r="BC98" i="1"/>
  <c r="V99" i="1"/>
  <c r="X99" i="1"/>
  <c r="Z99" i="1"/>
  <c r="AB99" i="1"/>
  <c r="AC99" i="1"/>
  <c r="AE99" i="1"/>
  <c r="AF99" i="1"/>
  <c r="AH99" i="1"/>
  <c r="AI99" i="1"/>
  <c r="AK99" i="1"/>
  <c r="AL99" i="1"/>
  <c r="AN99" i="1"/>
  <c r="AO99" i="1"/>
  <c r="AP99" i="1"/>
  <c r="AR99" i="1"/>
  <c r="AS99" i="1"/>
  <c r="AT99" i="1"/>
  <c r="AU99" i="1"/>
  <c r="AV99" i="1"/>
  <c r="AW99" i="1"/>
  <c r="AX99" i="1"/>
  <c r="AY99" i="1"/>
  <c r="AZ99" i="1"/>
  <c r="BC99" i="1"/>
  <c r="V100" i="1"/>
  <c r="X100" i="1"/>
  <c r="Z100" i="1"/>
  <c r="AB100" i="1"/>
  <c r="AC100" i="1"/>
  <c r="AE100" i="1"/>
  <c r="AF100" i="1"/>
  <c r="AH100" i="1"/>
  <c r="AI100" i="1"/>
  <c r="AK100" i="1"/>
  <c r="AL100" i="1"/>
  <c r="AN100" i="1"/>
  <c r="AO100" i="1"/>
  <c r="AP100" i="1"/>
  <c r="AR100" i="1"/>
  <c r="AS100" i="1"/>
  <c r="AT100" i="1"/>
  <c r="AU100" i="1"/>
  <c r="AV100" i="1"/>
  <c r="AW100" i="1"/>
  <c r="AX100" i="1"/>
  <c r="AY100" i="1"/>
  <c r="AZ100" i="1"/>
  <c r="BC100" i="1"/>
  <c r="V101" i="1"/>
  <c r="X101" i="1"/>
  <c r="Z101" i="1"/>
  <c r="AB101" i="1"/>
  <c r="AC101" i="1"/>
  <c r="AE101" i="1"/>
  <c r="AF101" i="1"/>
  <c r="AH101" i="1"/>
  <c r="AI101" i="1"/>
  <c r="AK101" i="1"/>
  <c r="AL101" i="1"/>
  <c r="AN101" i="1"/>
  <c r="AO101" i="1"/>
  <c r="AP101" i="1"/>
  <c r="AR101" i="1"/>
  <c r="AS101" i="1"/>
  <c r="AT101" i="1"/>
  <c r="AU101" i="1"/>
  <c r="AV101" i="1"/>
  <c r="AW101" i="1"/>
  <c r="AX101" i="1"/>
  <c r="AY101" i="1"/>
  <c r="AZ101" i="1"/>
  <c r="BC101" i="1"/>
  <c r="V102" i="1"/>
  <c r="X102" i="1"/>
  <c r="Z102" i="1"/>
  <c r="AB102" i="1"/>
  <c r="AC102" i="1"/>
  <c r="AE102" i="1"/>
  <c r="AF102" i="1"/>
  <c r="AH102" i="1"/>
  <c r="AI102" i="1"/>
  <c r="AK102" i="1"/>
  <c r="AL102" i="1"/>
  <c r="AN102" i="1"/>
  <c r="AO102" i="1"/>
  <c r="AP102" i="1"/>
  <c r="AR102" i="1"/>
  <c r="AS102" i="1"/>
  <c r="AT102" i="1"/>
  <c r="AU102" i="1"/>
  <c r="AV102" i="1"/>
  <c r="AW102" i="1"/>
  <c r="AX102" i="1"/>
  <c r="AY102" i="1"/>
  <c r="AZ102" i="1"/>
  <c r="BC102" i="1"/>
  <c r="V104" i="1"/>
  <c r="X104" i="1"/>
  <c r="Z104" i="1"/>
  <c r="AB104" i="1"/>
  <c r="AC104" i="1"/>
  <c r="AE104" i="1"/>
  <c r="AF104" i="1"/>
  <c r="AH104" i="1"/>
  <c r="AI104" i="1"/>
  <c r="AK104" i="1"/>
  <c r="AL104" i="1"/>
  <c r="AN104" i="1"/>
  <c r="AO104" i="1"/>
  <c r="AP104" i="1"/>
  <c r="AR104" i="1"/>
  <c r="AS104" i="1"/>
  <c r="AT104" i="1"/>
  <c r="AU104" i="1"/>
  <c r="AV104" i="1"/>
  <c r="AW104" i="1"/>
  <c r="AX104" i="1"/>
  <c r="AY104" i="1"/>
  <c r="AZ104" i="1"/>
  <c r="BC104" i="1"/>
  <c r="V105" i="1"/>
  <c r="X105" i="1"/>
  <c r="Z105" i="1"/>
  <c r="AB105" i="1"/>
  <c r="AC105" i="1"/>
  <c r="AE105" i="1"/>
  <c r="AF105" i="1"/>
  <c r="AH105" i="1"/>
  <c r="AI105" i="1"/>
  <c r="AK105" i="1"/>
  <c r="AL105" i="1"/>
  <c r="AN105" i="1"/>
  <c r="AO105" i="1"/>
  <c r="AP105" i="1"/>
  <c r="AR105" i="1"/>
  <c r="AS105" i="1"/>
  <c r="AT105" i="1"/>
  <c r="AU105" i="1"/>
  <c r="AV105" i="1"/>
  <c r="AW105" i="1"/>
  <c r="AX105" i="1"/>
  <c r="AY105" i="1"/>
  <c r="AZ105" i="1"/>
  <c r="BC105" i="1"/>
  <c r="V106" i="1"/>
  <c r="X106" i="1"/>
  <c r="Z106" i="1"/>
  <c r="AB106" i="1"/>
  <c r="AC106" i="1"/>
  <c r="AE106" i="1"/>
  <c r="AF106" i="1"/>
  <c r="AH106" i="1"/>
  <c r="AI106" i="1"/>
  <c r="AK106" i="1"/>
  <c r="AL106" i="1"/>
  <c r="AN106" i="1"/>
  <c r="AO106" i="1"/>
  <c r="AP106" i="1"/>
  <c r="AR106" i="1"/>
  <c r="AS106" i="1"/>
  <c r="AT106" i="1"/>
  <c r="AU106" i="1"/>
  <c r="AV106" i="1"/>
  <c r="AW106" i="1"/>
  <c r="AX106" i="1"/>
  <c r="AY106" i="1"/>
  <c r="AZ106" i="1"/>
  <c r="BC106" i="1"/>
  <c r="V107" i="1"/>
  <c r="X107" i="1"/>
  <c r="Z107" i="1"/>
  <c r="AB107" i="1"/>
  <c r="AC107" i="1"/>
  <c r="AE107" i="1"/>
  <c r="AF107" i="1"/>
  <c r="AH107" i="1"/>
  <c r="AI107" i="1"/>
  <c r="AK107" i="1"/>
  <c r="AL107" i="1"/>
  <c r="AN107" i="1"/>
  <c r="AO107" i="1"/>
  <c r="AP107" i="1"/>
  <c r="AR107" i="1"/>
  <c r="AS107" i="1"/>
  <c r="AT107" i="1"/>
  <c r="AU107" i="1"/>
  <c r="AV107" i="1"/>
  <c r="AW107" i="1"/>
  <c r="AX107" i="1"/>
  <c r="AY107" i="1"/>
  <c r="AZ107" i="1"/>
  <c r="BC107" i="1"/>
  <c r="V108" i="1"/>
  <c r="X108" i="1"/>
  <c r="Z108" i="1"/>
  <c r="AB108" i="1"/>
  <c r="AC108" i="1"/>
  <c r="AE108" i="1"/>
  <c r="AF108" i="1"/>
  <c r="AH108" i="1"/>
  <c r="AI108" i="1"/>
  <c r="AK108" i="1"/>
  <c r="AL108" i="1"/>
  <c r="AN108" i="1"/>
  <c r="AO108" i="1"/>
  <c r="AP108" i="1"/>
  <c r="AR108" i="1"/>
  <c r="AS108" i="1"/>
  <c r="AT108" i="1"/>
  <c r="AU108" i="1"/>
  <c r="AV108" i="1"/>
  <c r="AW108" i="1"/>
  <c r="AX108" i="1"/>
  <c r="AY108" i="1"/>
  <c r="AZ108" i="1"/>
  <c r="BC108" i="1"/>
  <c r="V109" i="1"/>
  <c r="X109" i="1"/>
  <c r="Z109" i="1"/>
  <c r="AB109" i="1"/>
  <c r="AC109" i="1"/>
  <c r="AE109" i="1"/>
  <c r="AF109" i="1"/>
  <c r="AH109" i="1"/>
  <c r="AI109" i="1"/>
  <c r="AK109" i="1"/>
  <c r="AL109" i="1"/>
  <c r="AN109" i="1"/>
  <c r="AO109" i="1"/>
  <c r="AP109" i="1"/>
  <c r="AR109" i="1"/>
  <c r="AS109" i="1"/>
  <c r="AT109" i="1"/>
  <c r="AU109" i="1"/>
  <c r="AV109" i="1"/>
  <c r="AW109" i="1"/>
  <c r="AX109" i="1"/>
  <c r="AY109" i="1"/>
  <c r="AZ109" i="1"/>
  <c r="BC109" i="1"/>
  <c r="V110" i="1"/>
  <c r="X110" i="1"/>
  <c r="Z110" i="1"/>
  <c r="AB110" i="1"/>
  <c r="AC110" i="1"/>
  <c r="AE110" i="1"/>
  <c r="AF110" i="1"/>
  <c r="AH110" i="1"/>
  <c r="AI110" i="1"/>
  <c r="AK110" i="1"/>
  <c r="AL110" i="1"/>
  <c r="AN110" i="1"/>
  <c r="AO110" i="1"/>
  <c r="AP110" i="1"/>
  <c r="AR110" i="1"/>
  <c r="AS110" i="1"/>
  <c r="AT110" i="1"/>
  <c r="AU110" i="1"/>
  <c r="AV110" i="1"/>
  <c r="AW110" i="1"/>
  <c r="AX110" i="1"/>
  <c r="AY110" i="1"/>
  <c r="AZ110" i="1"/>
  <c r="BC110" i="1"/>
  <c r="V111" i="1"/>
  <c r="X111" i="1"/>
  <c r="Z111" i="1"/>
  <c r="AB111" i="1"/>
  <c r="AC111" i="1"/>
  <c r="AE111" i="1"/>
  <c r="AF111" i="1"/>
  <c r="AH111" i="1"/>
  <c r="AI111" i="1"/>
  <c r="AK111" i="1"/>
  <c r="AL111" i="1"/>
  <c r="AN111" i="1"/>
  <c r="AO111" i="1"/>
  <c r="AP111" i="1"/>
  <c r="AR111" i="1"/>
  <c r="AS111" i="1"/>
  <c r="AT111" i="1"/>
  <c r="AU111" i="1"/>
  <c r="AV111" i="1"/>
  <c r="AW111" i="1"/>
  <c r="AX111" i="1"/>
  <c r="AY111" i="1"/>
  <c r="AZ111" i="1"/>
  <c r="BC111" i="1"/>
  <c r="V112" i="1"/>
  <c r="X112" i="1"/>
  <c r="Z112" i="1"/>
  <c r="AB112" i="1"/>
  <c r="AC112" i="1"/>
  <c r="AE112" i="1"/>
  <c r="AF112" i="1"/>
  <c r="AH112" i="1"/>
  <c r="AI112" i="1"/>
  <c r="AK112" i="1"/>
  <c r="AL112" i="1"/>
  <c r="AN112" i="1"/>
  <c r="AO112" i="1"/>
  <c r="AP112" i="1"/>
  <c r="AR112" i="1"/>
  <c r="AS112" i="1"/>
  <c r="AT112" i="1"/>
  <c r="AU112" i="1"/>
  <c r="AV112" i="1"/>
  <c r="AW112" i="1"/>
  <c r="AX112" i="1"/>
  <c r="AY112" i="1"/>
  <c r="AZ112" i="1"/>
  <c r="BC112" i="1"/>
  <c r="V113" i="1"/>
  <c r="X113" i="1"/>
  <c r="Z113" i="1"/>
  <c r="AB113" i="1"/>
  <c r="AC113" i="1"/>
  <c r="AE113" i="1"/>
  <c r="AF113" i="1"/>
  <c r="AH113" i="1"/>
  <c r="AI113" i="1"/>
  <c r="AK113" i="1"/>
  <c r="AL113" i="1"/>
  <c r="AN113" i="1"/>
  <c r="AO113" i="1"/>
  <c r="AP113" i="1"/>
  <c r="AR113" i="1"/>
  <c r="AS113" i="1"/>
  <c r="AT113" i="1"/>
  <c r="AU113" i="1"/>
  <c r="AV113" i="1"/>
  <c r="AW113" i="1"/>
  <c r="AX113" i="1"/>
  <c r="AY113" i="1"/>
  <c r="AZ113" i="1"/>
  <c r="BC113" i="1"/>
  <c r="V114" i="1"/>
  <c r="X114" i="1"/>
  <c r="Z114" i="1"/>
  <c r="AB114" i="1"/>
  <c r="AC114" i="1"/>
  <c r="AE114" i="1"/>
  <c r="AF114" i="1"/>
  <c r="AH114" i="1"/>
  <c r="AI114" i="1"/>
  <c r="AK114" i="1"/>
  <c r="AL114" i="1"/>
  <c r="AN114" i="1"/>
  <c r="AO114" i="1"/>
  <c r="AP114" i="1"/>
  <c r="AR114" i="1"/>
  <c r="AS114" i="1"/>
  <c r="AT114" i="1"/>
  <c r="AU114" i="1"/>
  <c r="AV114" i="1"/>
  <c r="AW114" i="1"/>
  <c r="AX114" i="1"/>
  <c r="AY114" i="1"/>
  <c r="AZ114" i="1"/>
  <c r="BC114" i="1"/>
  <c r="V115" i="1"/>
  <c r="X115" i="1"/>
  <c r="Z115" i="1"/>
  <c r="AB115" i="1"/>
  <c r="AC115" i="1"/>
  <c r="AE115" i="1"/>
  <c r="AF115" i="1"/>
  <c r="AH115" i="1"/>
  <c r="AI115" i="1"/>
  <c r="AK115" i="1"/>
  <c r="AL115" i="1"/>
  <c r="AN115" i="1"/>
  <c r="AO115" i="1"/>
  <c r="AP115" i="1"/>
  <c r="AR115" i="1"/>
  <c r="AS115" i="1"/>
  <c r="AT115" i="1"/>
  <c r="AU115" i="1"/>
  <c r="AV115" i="1"/>
  <c r="AW115" i="1"/>
  <c r="AX115" i="1"/>
  <c r="AY115" i="1"/>
  <c r="AZ115" i="1"/>
  <c r="BC115" i="1"/>
  <c r="V117" i="1"/>
  <c r="X117" i="1"/>
  <c r="Z117" i="1"/>
  <c r="AB117" i="1"/>
  <c r="AC117" i="1"/>
  <c r="AE117" i="1"/>
  <c r="AF117" i="1"/>
  <c r="AH117" i="1"/>
  <c r="AI117" i="1"/>
  <c r="AK117" i="1"/>
  <c r="AL117" i="1"/>
  <c r="AN117" i="1"/>
  <c r="AO117" i="1"/>
  <c r="AP117" i="1"/>
  <c r="AR117" i="1"/>
  <c r="AS117" i="1"/>
  <c r="AT117" i="1"/>
  <c r="AU117" i="1"/>
  <c r="AV117" i="1"/>
  <c r="AW117" i="1"/>
  <c r="AX117" i="1"/>
  <c r="AY117" i="1"/>
  <c r="AZ117" i="1"/>
  <c r="BC117" i="1"/>
  <c r="V118" i="1"/>
  <c r="X118" i="1"/>
  <c r="Z118" i="1"/>
  <c r="AB118" i="1"/>
  <c r="AC118" i="1"/>
  <c r="AE118" i="1"/>
  <c r="AF118" i="1"/>
  <c r="AH118" i="1"/>
  <c r="AI118" i="1"/>
  <c r="AK118" i="1"/>
  <c r="AL118" i="1"/>
  <c r="AN118" i="1"/>
  <c r="AO118" i="1"/>
  <c r="AP118" i="1"/>
  <c r="AR118" i="1"/>
  <c r="AS118" i="1"/>
  <c r="AT118" i="1"/>
  <c r="AU118" i="1"/>
  <c r="AV118" i="1"/>
  <c r="AW118" i="1"/>
  <c r="AX118" i="1"/>
  <c r="AY118" i="1"/>
  <c r="AZ118" i="1"/>
  <c r="BC118" i="1"/>
  <c r="V119" i="1"/>
  <c r="X119" i="1"/>
  <c r="Z119" i="1"/>
  <c r="AB119" i="1"/>
  <c r="AC119" i="1"/>
  <c r="AE119" i="1"/>
  <c r="AF119" i="1"/>
  <c r="AH119" i="1"/>
  <c r="AI119" i="1"/>
  <c r="AK119" i="1"/>
  <c r="AL119" i="1"/>
  <c r="AN119" i="1"/>
  <c r="AO119" i="1"/>
  <c r="AP119" i="1"/>
  <c r="AR119" i="1"/>
  <c r="AS119" i="1"/>
  <c r="AT119" i="1"/>
  <c r="AU119" i="1"/>
  <c r="AV119" i="1"/>
  <c r="AW119" i="1"/>
  <c r="AX119" i="1"/>
  <c r="AY119" i="1"/>
  <c r="AZ119" i="1"/>
  <c r="BC119" i="1"/>
  <c r="V120" i="1"/>
  <c r="X120" i="1"/>
  <c r="Z120" i="1"/>
  <c r="AB120" i="1"/>
  <c r="AC120" i="1"/>
  <c r="AE120" i="1"/>
  <c r="AF120" i="1"/>
  <c r="AH120" i="1"/>
  <c r="AI120" i="1"/>
  <c r="AK120" i="1"/>
  <c r="AL120" i="1"/>
  <c r="AN120" i="1"/>
  <c r="AO120" i="1"/>
  <c r="AP120" i="1"/>
  <c r="AR120" i="1"/>
  <c r="AS120" i="1"/>
  <c r="AT120" i="1"/>
  <c r="AU120" i="1"/>
  <c r="AV120" i="1"/>
  <c r="AW120" i="1"/>
  <c r="AX120" i="1"/>
  <c r="AY120" i="1"/>
  <c r="AZ120" i="1"/>
  <c r="BC120" i="1"/>
  <c r="V121" i="1"/>
  <c r="X121" i="1"/>
  <c r="Z121" i="1"/>
  <c r="AB121" i="1"/>
  <c r="AC121" i="1"/>
  <c r="AE121" i="1"/>
  <c r="AF121" i="1"/>
  <c r="AH121" i="1"/>
  <c r="AI121" i="1"/>
  <c r="AK121" i="1"/>
  <c r="AL121" i="1"/>
  <c r="AN121" i="1"/>
  <c r="AO121" i="1"/>
  <c r="AP121" i="1"/>
  <c r="AR121" i="1"/>
  <c r="AS121" i="1"/>
  <c r="AT121" i="1"/>
  <c r="AU121" i="1"/>
  <c r="AV121" i="1"/>
  <c r="AW121" i="1"/>
  <c r="AX121" i="1"/>
  <c r="AY121" i="1"/>
  <c r="AZ121" i="1"/>
  <c r="BC121" i="1"/>
  <c r="V122" i="1"/>
  <c r="X122" i="1"/>
  <c r="Z122" i="1"/>
  <c r="AB122" i="1"/>
  <c r="AC122" i="1"/>
  <c r="AE122" i="1"/>
  <c r="AF122" i="1"/>
  <c r="AH122" i="1"/>
  <c r="AI122" i="1"/>
  <c r="AK122" i="1"/>
  <c r="AL122" i="1"/>
  <c r="AN122" i="1"/>
  <c r="AO122" i="1"/>
  <c r="AP122" i="1"/>
  <c r="AR122" i="1"/>
  <c r="AS122" i="1"/>
  <c r="AT122" i="1"/>
  <c r="AU122" i="1"/>
  <c r="AV122" i="1"/>
  <c r="AW122" i="1"/>
  <c r="AX122" i="1"/>
  <c r="AY122" i="1"/>
  <c r="AZ122" i="1"/>
  <c r="BC122" i="1"/>
  <c r="V123" i="1"/>
  <c r="X123" i="1"/>
  <c r="Z123" i="1"/>
  <c r="AB123" i="1"/>
  <c r="AC123" i="1"/>
  <c r="AE123" i="1"/>
  <c r="AF123" i="1"/>
  <c r="AH123" i="1"/>
  <c r="AI123" i="1"/>
  <c r="AK123" i="1"/>
  <c r="AL123" i="1"/>
  <c r="AN123" i="1"/>
  <c r="AO123" i="1"/>
  <c r="AP123" i="1"/>
  <c r="AR123" i="1"/>
  <c r="AS123" i="1"/>
  <c r="AT123" i="1"/>
  <c r="AU123" i="1"/>
  <c r="AV123" i="1"/>
  <c r="AW123" i="1"/>
  <c r="AX123" i="1"/>
  <c r="AY123" i="1"/>
  <c r="AZ123" i="1"/>
  <c r="BC123" i="1"/>
  <c r="V124" i="1"/>
  <c r="X124" i="1"/>
  <c r="AC124" i="1"/>
  <c r="AE124" i="1"/>
  <c r="AF124" i="1"/>
  <c r="AH124" i="1"/>
  <c r="AI124" i="1"/>
  <c r="AK124" i="1"/>
  <c r="AL124" i="1"/>
  <c r="AN124" i="1"/>
  <c r="AO124" i="1"/>
  <c r="AP124" i="1"/>
  <c r="AT124" i="1"/>
  <c r="AU124" i="1"/>
  <c r="AV124" i="1"/>
  <c r="AW124" i="1"/>
  <c r="AX124" i="1"/>
  <c r="AY124" i="1"/>
  <c r="AZ124" i="1"/>
  <c r="BC124" i="1"/>
  <c r="V126" i="1"/>
  <c r="X126" i="1"/>
  <c r="AC126" i="1"/>
  <c r="AE126" i="1"/>
  <c r="AF126" i="1"/>
  <c r="AH126" i="1"/>
  <c r="AI126" i="1"/>
  <c r="AK126" i="1"/>
  <c r="AL126" i="1"/>
  <c r="AN126" i="1"/>
  <c r="AO126" i="1"/>
  <c r="AP126" i="1"/>
  <c r="AT126" i="1"/>
  <c r="AU126" i="1"/>
  <c r="AV126" i="1"/>
  <c r="AW126" i="1"/>
  <c r="AX126" i="1"/>
  <c r="AY126" i="1"/>
  <c r="AZ126" i="1"/>
  <c r="BC126" i="1"/>
  <c r="V127" i="1"/>
  <c r="X127" i="1"/>
  <c r="AC127" i="1"/>
  <c r="AE127" i="1"/>
  <c r="AF127" i="1"/>
  <c r="AH127" i="1"/>
  <c r="AI127" i="1"/>
  <c r="AK127" i="1"/>
  <c r="AL127" i="1"/>
  <c r="AN127" i="1"/>
  <c r="AO127" i="1"/>
  <c r="AP127" i="1"/>
  <c r="AT127" i="1"/>
  <c r="AU127" i="1"/>
  <c r="AV127" i="1"/>
  <c r="AW127" i="1"/>
  <c r="AX127" i="1"/>
  <c r="AY127" i="1"/>
  <c r="AZ127" i="1"/>
  <c r="BC127" i="1"/>
  <c r="V128" i="1"/>
  <c r="X128" i="1"/>
  <c r="AC128" i="1"/>
  <c r="AE128" i="1"/>
  <c r="AF128" i="1"/>
  <c r="AH128" i="1"/>
  <c r="AI128" i="1"/>
  <c r="AK128" i="1"/>
  <c r="AL128" i="1"/>
  <c r="AN128" i="1"/>
  <c r="AO128" i="1"/>
  <c r="AP128" i="1"/>
  <c r="AT128" i="1"/>
  <c r="AU128" i="1"/>
  <c r="AV128" i="1"/>
  <c r="AW128" i="1"/>
  <c r="AX128" i="1"/>
  <c r="AY128" i="1"/>
  <c r="AZ128" i="1"/>
  <c r="BC128" i="1"/>
  <c r="V129" i="1"/>
  <c r="X129" i="1"/>
  <c r="AC129" i="1"/>
  <c r="AE129" i="1"/>
  <c r="AF129" i="1"/>
  <c r="AH129" i="1"/>
  <c r="AI129" i="1"/>
  <c r="AK129" i="1"/>
  <c r="AL129" i="1"/>
  <c r="AN129" i="1"/>
  <c r="AO129" i="1"/>
  <c r="AP129" i="1"/>
  <c r="AT129" i="1"/>
  <c r="AU129" i="1"/>
  <c r="AV129" i="1"/>
  <c r="AW129" i="1"/>
  <c r="AX129" i="1"/>
  <c r="AY129" i="1"/>
  <c r="AZ129" i="1"/>
  <c r="BC129" i="1"/>
  <c r="V130" i="1"/>
  <c r="X130" i="1"/>
  <c r="Z130" i="1"/>
  <c r="AB130" i="1"/>
  <c r="AC130" i="1"/>
  <c r="AE130" i="1"/>
  <c r="AF130" i="1"/>
  <c r="AH130" i="1"/>
  <c r="AI130" i="1"/>
  <c r="AK130" i="1"/>
  <c r="AL130" i="1"/>
  <c r="AN130" i="1"/>
  <c r="AO130" i="1"/>
  <c r="AP130" i="1"/>
  <c r="AR130" i="1"/>
  <c r="AS130" i="1"/>
  <c r="AT130" i="1"/>
  <c r="AU130" i="1"/>
  <c r="AV130" i="1"/>
  <c r="AW130" i="1"/>
  <c r="AX130" i="1"/>
  <c r="AY130" i="1"/>
  <c r="AZ130" i="1"/>
  <c r="BC130" i="1"/>
  <c r="V132" i="1"/>
  <c r="X132" i="1"/>
  <c r="Z132" i="1"/>
  <c r="AB132" i="1"/>
  <c r="AC132" i="1"/>
  <c r="AE132" i="1"/>
  <c r="AF132" i="1"/>
  <c r="AH132" i="1"/>
  <c r="AI132" i="1"/>
  <c r="AK132" i="1"/>
  <c r="AL132" i="1"/>
  <c r="AN132" i="1"/>
  <c r="AO132" i="1"/>
  <c r="AP132" i="1"/>
  <c r="AR132" i="1"/>
  <c r="AS132" i="1"/>
  <c r="AT132" i="1"/>
  <c r="AU132" i="1"/>
  <c r="AV132" i="1"/>
  <c r="AW132" i="1"/>
  <c r="AX132" i="1"/>
  <c r="AY132" i="1"/>
  <c r="AZ132" i="1"/>
  <c r="BC132" i="1"/>
  <c r="V133" i="1"/>
  <c r="X133" i="1"/>
  <c r="Z133" i="1"/>
  <c r="AB133" i="1"/>
  <c r="AC133" i="1"/>
  <c r="AE133" i="1"/>
  <c r="AF133" i="1"/>
  <c r="AH133" i="1"/>
  <c r="AI133" i="1"/>
  <c r="AK133" i="1"/>
  <c r="AL133" i="1"/>
  <c r="AN133" i="1"/>
  <c r="AO133" i="1"/>
  <c r="AP133" i="1"/>
  <c r="AR133" i="1"/>
  <c r="AS133" i="1"/>
  <c r="AT133" i="1"/>
  <c r="AU133" i="1"/>
  <c r="AV133" i="1"/>
  <c r="AW133" i="1"/>
  <c r="AX133" i="1"/>
  <c r="AY133" i="1"/>
  <c r="AZ133" i="1"/>
  <c r="BC133" i="1"/>
  <c r="V134" i="1"/>
  <c r="X134" i="1"/>
  <c r="Z134" i="1"/>
  <c r="AB134" i="1"/>
  <c r="AC134" i="1"/>
  <c r="AE134" i="1"/>
  <c r="AF134" i="1"/>
  <c r="AH134" i="1"/>
  <c r="AI134" i="1"/>
  <c r="AK134" i="1"/>
  <c r="AL134" i="1"/>
  <c r="AN134" i="1"/>
  <c r="AO134" i="1"/>
  <c r="AP134" i="1"/>
  <c r="AR134" i="1"/>
  <c r="AS134" i="1"/>
  <c r="AT134" i="1"/>
  <c r="AU134" i="1"/>
  <c r="AV134" i="1"/>
  <c r="AW134" i="1"/>
  <c r="AX134" i="1"/>
  <c r="AY134" i="1"/>
  <c r="AZ134" i="1"/>
  <c r="BC134" i="1"/>
  <c r="V135" i="1"/>
  <c r="X135" i="1"/>
  <c r="Z135" i="1"/>
  <c r="AB135" i="1"/>
  <c r="AC135" i="1"/>
  <c r="AE135" i="1"/>
  <c r="AF135" i="1"/>
  <c r="AH135" i="1"/>
  <c r="AI135" i="1"/>
  <c r="AK135" i="1"/>
  <c r="AL135" i="1"/>
  <c r="AN135" i="1"/>
  <c r="AO135" i="1"/>
  <c r="AP135" i="1"/>
  <c r="AR135" i="1"/>
  <c r="AS135" i="1"/>
  <c r="AT135" i="1"/>
  <c r="AU135" i="1"/>
  <c r="AV135" i="1"/>
  <c r="AW135" i="1"/>
  <c r="AX135" i="1"/>
  <c r="AY135" i="1"/>
  <c r="AZ135" i="1"/>
  <c r="BC135" i="1"/>
  <c r="V136" i="1"/>
  <c r="X136" i="1"/>
  <c r="Z136" i="1"/>
  <c r="AB136" i="1"/>
  <c r="AC136" i="1"/>
  <c r="AE136" i="1"/>
  <c r="AF136" i="1"/>
  <c r="AH136" i="1"/>
  <c r="AI136" i="1"/>
  <c r="AK136" i="1"/>
  <c r="AL136" i="1"/>
  <c r="AN136" i="1"/>
  <c r="AO136" i="1"/>
  <c r="AP136" i="1"/>
  <c r="AR136" i="1"/>
  <c r="AS136" i="1"/>
  <c r="AT136" i="1"/>
  <c r="AU136" i="1"/>
  <c r="AV136" i="1"/>
  <c r="AW136" i="1"/>
  <c r="AX136" i="1"/>
  <c r="AY136" i="1"/>
  <c r="AZ136" i="1"/>
  <c r="BC136" i="1"/>
  <c r="V137" i="1"/>
  <c r="X137" i="1"/>
  <c r="Z137" i="1"/>
  <c r="AB137" i="1"/>
  <c r="AC137" i="1"/>
  <c r="AE137" i="1"/>
  <c r="AF137" i="1"/>
  <c r="AH137" i="1"/>
  <c r="AI137" i="1"/>
  <c r="AK137" i="1"/>
  <c r="AL137" i="1"/>
  <c r="AN137" i="1"/>
  <c r="AO137" i="1"/>
  <c r="AP137" i="1"/>
  <c r="AR137" i="1"/>
  <c r="AS137" i="1"/>
  <c r="AT137" i="1"/>
  <c r="AU137" i="1"/>
  <c r="AV137" i="1"/>
  <c r="AW137" i="1"/>
  <c r="AX137" i="1"/>
  <c r="AY137" i="1"/>
  <c r="AZ137" i="1"/>
  <c r="BC137" i="1"/>
  <c r="V138" i="1"/>
  <c r="X138" i="1"/>
  <c r="Z138" i="1"/>
  <c r="AB138" i="1"/>
  <c r="AC138" i="1"/>
  <c r="AE138" i="1"/>
  <c r="AF138" i="1"/>
  <c r="AH138" i="1"/>
  <c r="AI138" i="1"/>
  <c r="AK138" i="1"/>
  <c r="AL138" i="1"/>
  <c r="AN138" i="1"/>
  <c r="AO138" i="1"/>
  <c r="AP138" i="1"/>
  <c r="AR138" i="1"/>
  <c r="AS138" i="1"/>
  <c r="AT138" i="1"/>
  <c r="AU138" i="1"/>
  <c r="AV138" i="1"/>
  <c r="AW138" i="1"/>
  <c r="AX138" i="1"/>
  <c r="AY138" i="1"/>
  <c r="AZ138" i="1"/>
  <c r="BC138" i="1"/>
  <c r="V139" i="1"/>
  <c r="X139" i="1"/>
  <c r="Z139" i="1"/>
  <c r="AB139" i="1"/>
  <c r="AC139" i="1"/>
  <c r="AE139" i="1"/>
  <c r="AF139" i="1"/>
  <c r="AH139" i="1"/>
  <c r="AI139" i="1"/>
  <c r="AK139" i="1"/>
  <c r="AL139" i="1"/>
  <c r="AN139" i="1"/>
  <c r="AO139" i="1"/>
  <c r="AP139" i="1"/>
  <c r="AR139" i="1"/>
  <c r="AS139" i="1"/>
  <c r="AT139" i="1"/>
  <c r="AU139" i="1"/>
  <c r="AV139" i="1"/>
  <c r="AW139" i="1"/>
  <c r="AX139" i="1"/>
  <c r="AY139" i="1"/>
  <c r="AZ139" i="1"/>
  <c r="BC139" i="1"/>
  <c r="V140" i="1"/>
  <c r="X140" i="1"/>
  <c r="Z140" i="1"/>
  <c r="AB140" i="1"/>
  <c r="AC140" i="1"/>
  <c r="AE140" i="1"/>
  <c r="AF140" i="1"/>
  <c r="AH140" i="1"/>
  <c r="AI140" i="1"/>
  <c r="AK140" i="1"/>
  <c r="AL140" i="1"/>
  <c r="AN140" i="1"/>
  <c r="AO140" i="1"/>
  <c r="AP140" i="1"/>
  <c r="AR140" i="1"/>
  <c r="AS140" i="1"/>
  <c r="AT140" i="1"/>
  <c r="AU140" i="1"/>
  <c r="AV140" i="1"/>
  <c r="AW140" i="1"/>
  <c r="AX140" i="1"/>
  <c r="AY140" i="1"/>
  <c r="AZ140" i="1"/>
  <c r="BC140" i="1"/>
  <c r="V141" i="1"/>
  <c r="X141" i="1"/>
  <c r="Z141" i="1"/>
  <c r="AB141" i="1"/>
  <c r="AC141" i="1"/>
  <c r="AE141" i="1"/>
  <c r="AF141" i="1"/>
  <c r="AH141" i="1"/>
  <c r="AI141" i="1"/>
  <c r="AK141" i="1"/>
  <c r="AL141" i="1"/>
  <c r="AN141" i="1"/>
  <c r="AO141" i="1"/>
  <c r="AP141" i="1"/>
  <c r="AR141" i="1"/>
  <c r="AS141" i="1"/>
  <c r="AT141" i="1"/>
  <c r="AU141" i="1"/>
  <c r="AV141" i="1"/>
  <c r="AW141" i="1"/>
  <c r="AX141" i="1"/>
  <c r="AY141" i="1"/>
  <c r="AZ141" i="1"/>
  <c r="BC141" i="1"/>
  <c r="V142" i="1"/>
  <c r="X142" i="1"/>
  <c r="Z142" i="1"/>
  <c r="AB142" i="1"/>
  <c r="AO142" i="1"/>
  <c r="AP142" i="1"/>
  <c r="AR142" i="1"/>
  <c r="AS142" i="1"/>
  <c r="V143" i="1"/>
  <c r="X143" i="1"/>
  <c r="Z143" i="1"/>
  <c r="AB143" i="1"/>
  <c r="AC143" i="1"/>
  <c r="AE143" i="1"/>
  <c r="AF143" i="1"/>
  <c r="AH143" i="1"/>
  <c r="AI143" i="1"/>
  <c r="AK143" i="1"/>
  <c r="AL143" i="1"/>
  <c r="AN143" i="1"/>
  <c r="AO143" i="1"/>
  <c r="AP143" i="1"/>
  <c r="AR143" i="1"/>
  <c r="AS143" i="1"/>
  <c r="AT143" i="1"/>
  <c r="AU143" i="1"/>
  <c r="AV143" i="1"/>
  <c r="AW143" i="1"/>
  <c r="AX143" i="1"/>
  <c r="AY143" i="1"/>
  <c r="AZ143" i="1"/>
  <c r="BC143" i="1"/>
  <c r="V144" i="1"/>
  <c r="X144" i="1"/>
  <c r="Z144" i="1"/>
  <c r="AB144" i="1"/>
  <c r="AC144" i="1"/>
  <c r="AE144" i="1"/>
  <c r="AF144" i="1"/>
  <c r="AH144" i="1"/>
  <c r="AI144" i="1"/>
  <c r="AK144" i="1"/>
  <c r="AL144" i="1"/>
  <c r="AN144" i="1"/>
  <c r="AO144" i="1"/>
  <c r="AP144" i="1"/>
  <c r="AR144" i="1"/>
  <c r="AS144" i="1"/>
  <c r="AT144" i="1"/>
  <c r="AU144" i="1"/>
  <c r="AV144" i="1"/>
  <c r="AW144" i="1"/>
  <c r="AX144" i="1"/>
  <c r="AY144" i="1"/>
  <c r="AZ144" i="1"/>
  <c r="BC144" i="1"/>
  <c r="V145" i="1"/>
  <c r="X145" i="1"/>
  <c r="Z145" i="1"/>
  <c r="AB145" i="1"/>
  <c r="AC145" i="1"/>
  <c r="AE145" i="1"/>
  <c r="AF145" i="1"/>
  <c r="AH145" i="1"/>
  <c r="AI145" i="1"/>
  <c r="AK145" i="1"/>
  <c r="AL145" i="1"/>
  <c r="AN145" i="1"/>
  <c r="AO145" i="1"/>
  <c r="AP145" i="1"/>
  <c r="AR145" i="1"/>
  <c r="AS145" i="1"/>
  <c r="AT145" i="1"/>
  <c r="AU145" i="1"/>
  <c r="AV145" i="1"/>
  <c r="AW145" i="1"/>
  <c r="AX145" i="1"/>
  <c r="AY145" i="1"/>
  <c r="AZ145" i="1"/>
  <c r="BC145" i="1"/>
  <c r="V147" i="1"/>
  <c r="X147" i="1"/>
  <c r="Z147" i="1"/>
  <c r="AB147" i="1"/>
  <c r="AC147" i="1"/>
  <c r="AE147" i="1"/>
  <c r="AF147" i="1"/>
  <c r="AH147" i="1"/>
  <c r="AI147" i="1"/>
  <c r="AK147" i="1"/>
  <c r="AL147" i="1"/>
  <c r="AN147" i="1"/>
  <c r="AO147" i="1"/>
  <c r="AP147" i="1"/>
  <c r="AR147" i="1"/>
  <c r="AS147" i="1"/>
  <c r="AT147" i="1"/>
  <c r="AU147" i="1"/>
  <c r="AV147" i="1"/>
  <c r="AW147" i="1"/>
  <c r="AX147" i="1"/>
  <c r="AY147" i="1"/>
  <c r="AZ147" i="1"/>
  <c r="BC147" i="1"/>
  <c r="V148" i="1"/>
  <c r="X148" i="1"/>
  <c r="Z148" i="1"/>
  <c r="AB148" i="1"/>
  <c r="AC148" i="1"/>
  <c r="AE148" i="1"/>
  <c r="AF148" i="1"/>
  <c r="AH148" i="1"/>
  <c r="AI148" i="1"/>
  <c r="AK148" i="1"/>
  <c r="AL148" i="1"/>
  <c r="AN148" i="1"/>
  <c r="AO148" i="1"/>
  <c r="AP148" i="1"/>
  <c r="AR148" i="1"/>
  <c r="AS148" i="1"/>
  <c r="AT148" i="1"/>
  <c r="AU148" i="1"/>
  <c r="AV148" i="1"/>
  <c r="AW148" i="1"/>
  <c r="AX148" i="1"/>
  <c r="AY148" i="1"/>
  <c r="AZ148" i="1"/>
  <c r="BC148" i="1"/>
  <c r="V149" i="1"/>
  <c r="X149" i="1"/>
  <c r="Z149" i="1"/>
  <c r="AB149" i="1"/>
  <c r="AC149" i="1"/>
  <c r="AE149" i="1"/>
  <c r="AF149" i="1"/>
  <c r="AH149" i="1"/>
  <c r="AI149" i="1"/>
  <c r="AK149" i="1"/>
  <c r="AL149" i="1"/>
  <c r="AN149" i="1"/>
  <c r="AO149" i="1"/>
  <c r="AP149" i="1"/>
  <c r="AR149" i="1"/>
  <c r="AS149" i="1"/>
  <c r="AT149" i="1"/>
  <c r="AU149" i="1"/>
  <c r="AV149" i="1"/>
  <c r="AW149" i="1"/>
  <c r="AX149" i="1"/>
  <c r="AY149" i="1"/>
  <c r="AZ149" i="1"/>
  <c r="BC149" i="1"/>
  <c r="V150" i="1"/>
  <c r="X150" i="1"/>
  <c r="Z150" i="1"/>
  <c r="AB150" i="1"/>
  <c r="AC150" i="1"/>
  <c r="AE150" i="1"/>
  <c r="AF150" i="1"/>
  <c r="AH150" i="1"/>
  <c r="AI150" i="1"/>
  <c r="AK150" i="1"/>
  <c r="AL150" i="1"/>
  <c r="AN150" i="1"/>
  <c r="AO150" i="1"/>
  <c r="AP150" i="1"/>
  <c r="AR150" i="1"/>
  <c r="AS150" i="1"/>
  <c r="AT150" i="1"/>
  <c r="AU150" i="1"/>
  <c r="AV150" i="1"/>
  <c r="AW150" i="1"/>
  <c r="AX150" i="1"/>
  <c r="AY150" i="1"/>
  <c r="AZ150" i="1"/>
  <c r="BC150" i="1"/>
  <c r="V152" i="1"/>
  <c r="X152" i="1"/>
  <c r="Z152" i="1"/>
  <c r="AB152" i="1"/>
  <c r="AC152" i="1"/>
  <c r="AE152" i="1"/>
  <c r="AF152" i="1"/>
  <c r="AH152" i="1"/>
  <c r="AI152" i="1"/>
  <c r="AK152" i="1"/>
  <c r="AL152" i="1"/>
  <c r="AN152" i="1"/>
  <c r="AO152" i="1"/>
  <c r="AP152" i="1"/>
  <c r="AR152" i="1"/>
  <c r="AS152" i="1"/>
  <c r="AT152" i="1"/>
  <c r="AU152" i="1"/>
  <c r="AV152" i="1"/>
  <c r="AW152" i="1"/>
  <c r="AX152" i="1"/>
  <c r="AY152" i="1"/>
  <c r="AZ152" i="1"/>
  <c r="BC152" i="1"/>
  <c r="V153" i="1"/>
  <c r="X153" i="1"/>
  <c r="Z153" i="1"/>
  <c r="AB153" i="1"/>
  <c r="AC153" i="1"/>
  <c r="AE153" i="1"/>
  <c r="AF153" i="1"/>
  <c r="AH153" i="1"/>
  <c r="AI153" i="1"/>
  <c r="AK153" i="1"/>
  <c r="AL153" i="1"/>
  <c r="AN153" i="1"/>
  <c r="AO153" i="1"/>
  <c r="AP153" i="1"/>
  <c r="AR153" i="1"/>
  <c r="AS153" i="1"/>
  <c r="AT153" i="1"/>
  <c r="AU153" i="1"/>
  <c r="AV153" i="1"/>
  <c r="AW153" i="1"/>
  <c r="AX153" i="1"/>
  <c r="AY153" i="1"/>
  <c r="AZ153" i="1"/>
  <c r="BC153" i="1"/>
  <c r="V154" i="1"/>
  <c r="X154" i="1"/>
  <c r="Z154" i="1"/>
  <c r="AB154" i="1"/>
  <c r="AC154" i="1"/>
  <c r="AE154" i="1"/>
  <c r="AF154" i="1"/>
  <c r="AH154" i="1"/>
  <c r="AI154" i="1"/>
  <c r="AK154" i="1"/>
  <c r="AL154" i="1"/>
  <c r="AN154" i="1"/>
  <c r="AO154" i="1"/>
  <c r="AP154" i="1"/>
  <c r="AR154" i="1"/>
  <c r="AS154" i="1"/>
  <c r="AT154" i="1"/>
  <c r="AU154" i="1"/>
  <c r="AV154" i="1"/>
  <c r="AW154" i="1"/>
  <c r="AX154" i="1"/>
  <c r="AY154" i="1"/>
  <c r="AZ154" i="1"/>
  <c r="BC154" i="1"/>
  <c r="V155" i="1"/>
  <c r="X155" i="1"/>
  <c r="Z155" i="1"/>
  <c r="AB155" i="1"/>
  <c r="AC155" i="1"/>
  <c r="AE155" i="1"/>
  <c r="AF155" i="1"/>
  <c r="AH155" i="1"/>
  <c r="AI155" i="1"/>
  <c r="AK155" i="1"/>
  <c r="AL155" i="1"/>
  <c r="AN155" i="1"/>
  <c r="AO155" i="1"/>
  <c r="AP155" i="1"/>
  <c r="AR155" i="1"/>
  <c r="AS155" i="1"/>
  <c r="AT155" i="1"/>
  <c r="AU155" i="1"/>
  <c r="AV155" i="1"/>
  <c r="AW155" i="1"/>
  <c r="AX155" i="1"/>
  <c r="AY155" i="1"/>
  <c r="AZ155" i="1"/>
  <c r="BC155" i="1"/>
  <c r="V156" i="1"/>
  <c r="X156" i="1"/>
  <c r="Z156" i="1"/>
  <c r="AB156" i="1"/>
  <c r="AC156" i="1"/>
  <c r="AE156" i="1"/>
  <c r="AF156" i="1"/>
  <c r="AH156" i="1"/>
  <c r="AI156" i="1"/>
  <c r="AK156" i="1"/>
  <c r="AL156" i="1"/>
  <c r="AN156" i="1"/>
  <c r="AO156" i="1"/>
  <c r="AP156" i="1"/>
  <c r="AR156" i="1"/>
  <c r="AS156" i="1"/>
  <c r="AT156" i="1"/>
  <c r="AU156" i="1"/>
  <c r="AV156" i="1"/>
  <c r="AW156" i="1"/>
  <c r="AX156" i="1"/>
  <c r="AY156" i="1"/>
  <c r="AZ156" i="1"/>
  <c r="BC156" i="1"/>
  <c r="V158" i="1"/>
  <c r="X158" i="1"/>
  <c r="Z158" i="1"/>
  <c r="AB158" i="1"/>
  <c r="AC158" i="1"/>
  <c r="AE158" i="1"/>
  <c r="AF158" i="1"/>
  <c r="AH158" i="1"/>
  <c r="AI158" i="1"/>
  <c r="AK158" i="1"/>
  <c r="AL158" i="1"/>
  <c r="AN158" i="1"/>
  <c r="AO158" i="1"/>
  <c r="AP158" i="1"/>
  <c r="AR158" i="1"/>
  <c r="AS158" i="1"/>
  <c r="AT158" i="1"/>
  <c r="AU158" i="1"/>
  <c r="AV158" i="1"/>
  <c r="AW158" i="1"/>
  <c r="AX158" i="1"/>
  <c r="AY158" i="1"/>
  <c r="AZ158" i="1"/>
  <c r="BC158" i="1"/>
  <c r="V159" i="1"/>
  <c r="X159" i="1"/>
  <c r="Z159" i="1"/>
  <c r="AB159" i="1"/>
  <c r="AC159" i="1"/>
  <c r="AE159" i="1"/>
  <c r="AF159" i="1"/>
  <c r="AH159" i="1"/>
  <c r="AI159" i="1"/>
  <c r="AK159" i="1"/>
  <c r="AL159" i="1"/>
  <c r="AN159" i="1"/>
  <c r="AO159" i="1"/>
  <c r="AP159" i="1"/>
  <c r="AR159" i="1"/>
  <c r="AS159" i="1"/>
  <c r="AT159" i="1"/>
  <c r="AU159" i="1"/>
  <c r="AV159" i="1"/>
  <c r="AW159" i="1"/>
  <c r="AX159" i="1"/>
  <c r="AY159" i="1"/>
  <c r="AZ159" i="1"/>
  <c r="BC159" i="1"/>
  <c r="V160" i="1"/>
  <c r="X160" i="1"/>
  <c r="Z160" i="1"/>
  <c r="AB160" i="1"/>
  <c r="AC160" i="1"/>
  <c r="AE160" i="1"/>
  <c r="AF160" i="1"/>
  <c r="AH160" i="1"/>
  <c r="AI160" i="1"/>
  <c r="AK160" i="1"/>
  <c r="AL160" i="1"/>
  <c r="AN160" i="1"/>
  <c r="AO160" i="1"/>
  <c r="AP160" i="1"/>
  <c r="AR160" i="1"/>
  <c r="AS160" i="1"/>
  <c r="AT160" i="1"/>
  <c r="AU160" i="1"/>
  <c r="AV160" i="1"/>
  <c r="AW160" i="1"/>
  <c r="AX160" i="1"/>
  <c r="AY160" i="1"/>
  <c r="AZ160" i="1"/>
  <c r="BC160" i="1"/>
  <c r="V162" i="1"/>
  <c r="X162" i="1"/>
  <c r="Z162" i="1"/>
  <c r="AB162" i="1"/>
  <c r="AC162" i="1"/>
  <c r="AE162" i="1"/>
  <c r="AF162" i="1"/>
  <c r="AH162" i="1"/>
  <c r="AI162" i="1"/>
  <c r="AK162" i="1"/>
  <c r="AL162" i="1"/>
  <c r="AN162" i="1"/>
  <c r="AO162" i="1"/>
  <c r="AP162" i="1"/>
  <c r="AR162" i="1"/>
  <c r="AS162" i="1"/>
  <c r="AT162" i="1"/>
  <c r="AU162" i="1"/>
  <c r="AV162" i="1"/>
  <c r="AW162" i="1"/>
  <c r="AX162" i="1"/>
  <c r="AY162" i="1"/>
  <c r="AZ162" i="1"/>
  <c r="BC162" i="1"/>
  <c r="V163" i="1"/>
  <c r="X163" i="1"/>
  <c r="Z163" i="1"/>
  <c r="AB163" i="1"/>
  <c r="AC163" i="1"/>
  <c r="AE163" i="1"/>
  <c r="AF163" i="1"/>
  <c r="AH163" i="1"/>
  <c r="AI163" i="1"/>
  <c r="AK163" i="1"/>
  <c r="AL163" i="1"/>
  <c r="AN163" i="1"/>
  <c r="AO163" i="1"/>
  <c r="AP163" i="1"/>
  <c r="AR163" i="1"/>
  <c r="AS163" i="1"/>
  <c r="AT163" i="1"/>
  <c r="AU163" i="1"/>
  <c r="AV163" i="1"/>
  <c r="AW163" i="1"/>
  <c r="AX163" i="1"/>
  <c r="AY163" i="1"/>
  <c r="AZ163" i="1"/>
  <c r="BC163" i="1"/>
  <c r="V164" i="1"/>
  <c r="X164" i="1"/>
  <c r="Z164" i="1"/>
  <c r="AB164" i="1"/>
  <c r="AC164" i="1"/>
  <c r="AE164" i="1"/>
  <c r="AF164" i="1"/>
  <c r="AH164" i="1"/>
  <c r="AI164" i="1"/>
  <c r="AK164" i="1"/>
  <c r="AL164" i="1"/>
  <c r="AN164" i="1"/>
  <c r="AO164" i="1"/>
  <c r="AP164" i="1"/>
  <c r="AR164" i="1"/>
  <c r="AS164" i="1"/>
  <c r="AT164" i="1"/>
  <c r="AU164" i="1"/>
  <c r="AV164" i="1"/>
  <c r="AW164" i="1"/>
  <c r="AX164" i="1"/>
  <c r="AY164" i="1"/>
  <c r="AZ164" i="1"/>
  <c r="BC164" i="1"/>
  <c r="V165" i="1"/>
  <c r="X165" i="1"/>
  <c r="Z165" i="1"/>
  <c r="AB165" i="1"/>
  <c r="AC165" i="1"/>
  <c r="AE165" i="1"/>
  <c r="AF165" i="1"/>
  <c r="AH165" i="1"/>
  <c r="AI165" i="1"/>
  <c r="AK165" i="1"/>
  <c r="AL165" i="1"/>
  <c r="AN165" i="1"/>
  <c r="AO165" i="1"/>
  <c r="AP165" i="1"/>
  <c r="AR165" i="1"/>
  <c r="AS165" i="1"/>
  <c r="AT165" i="1"/>
  <c r="AU165" i="1"/>
  <c r="AV165" i="1"/>
  <c r="AW165" i="1"/>
  <c r="AX165" i="1"/>
  <c r="AY165" i="1"/>
  <c r="AZ165" i="1"/>
  <c r="BC165" i="1"/>
  <c r="V166" i="1"/>
  <c r="X166" i="1"/>
  <c r="Z166" i="1"/>
  <c r="AB166" i="1"/>
  <c r="AC166" i="1"/>
  <c r="AE166" i="1"/>
  <c r="AF166" i="1"/>
  <c r="AH166" i="1"/>
  <c r="AI166" i="1"/>
  <c r="AK166" i="1"/>
  <c r="AL166" i="1"/>
  <c r="AN166" i="1"/>
  <c r="AO166" i="1"/>
  <c r="AP166" i="1"/>
  <c r="AR166" i="1"/>
  <c r="AS166" i="1"/>
  <c r="AT166" i="1"/>
  <c r="AU166" i="1"/>
  <c r="AV166" i="1"/>
  <c r="AW166" i="1"/>
  <c r="AX166" i="1"/>
  <c r="AY166" i="1"/>
  <c r="AZ166" i="1"/>
  <c r="BC166" i="1"/>
  <c r="V168" i="1"/>
  <c r="X168" i="1"/>
  <c r="Z168" i="1"/>
  <c r="AB168" i="1"/>
  <c r="AC168" i="1"/>
  <c r="AE168" i="1"/>
  <c r="AF168" i="1"/>
  <c r="AH168" i="1"/>
  <c r="AI168" i="1"/>
  <c r="AK168" i="1"/>
  <c r="AL168" i="1"/>
  <c r="AN168" i="1"/>
  <c r="AO168" i="1"/>
  <c r="AP168" i="1"/>
  <c r="AR168" i="1"/>
  <c r="AS168" i="1"/>
  <c r="AT168" i="1"/>
  <c r="AU168" i="1"/>
  <c r="AV168" i="1"/>
  <c r="AW168" i="1"/>
  <c r="AX168" i="1"/>
  <c r="AY168" i="1"/>
  <c r="AZ168" i="1"/>
  <c r="BC168" i="1"/>
  <c r="V169" i="1"/>
  <c r="X169" i="1"/>
  <c r="Z169" i="1"/>
  <c r="AB169" i="1"/>
  <c r="AC169" i="1"/>
  <c r="AE169" i="1"/>
  <c r="AF169" i="1"/>
  <c r="AH169" i="1"/>
  <c r="AI169" i="1"/>
  <c r="AK169" i="1"/>
  <c r="AL169" i="1"/>
  <c r="AN169" i="1"/>
  <c r="AO169" i="1"/>
  <c r="AP169" i="1"/>
  <c r="AR169" i="1"/>
  <c r="AS169" i="1"/>
  <c r="AT169" i="1"/>
  <c r="AU169" i="1"/>
  <c r="AV169" i="1"/>
  <c r="AW169" i="1"/>
  <c r="AX169" i="1"/>
  <c r="AY169" i="1"/>
  <c r="AZ169" i="1"/>
  <c r="BC169" i="1"/>
  <c r="V170" i="1"/>
  <c r="X170" i="1"/>
  <c r="Z170" i="1"/>
  <c r="AB170" i="1"/>
  <c r="AC170" i="1"/>
  <c r="AE170" i="1"/>
  <c r="AF170" i="1"/>
  <c r="AH170" i="1"/>
  <c r="AI170" i="1"/>
  <c r="AK170" i="1"/>
  <c r="AL170" i="1"/>
  <c r="AN170" i="1"/>
  <c r="AO170" i="1"/>
  <c r="AP170" i="1"/>
  <c r="AR170" i="1"/>
  <c r="AS170" i="1"/>
  <c r="AT170" i="1"/>
  <c r="AU170" i="1"/>
  <c r="AV170" i="1"/>
  <c r="AW170" i="1"/>
  <c r="AX170" i="1"/>
  <c r="AY170" i="1"/>
  <c r="AZ170" i="1"/>
  <c r="BC170" i="1"/>
  <c r="V172" i="1"/>
  <c r="X172" i="1"/>
  <c r="Z172" i="1"/>
  <c r="AB172" i="1"/>
  <c r="AC172" i="1"/>
  <c r="AE172" i="1"/>
  <c r="AF172" i="1"/>
  <c r="AH172" i="1"/>
  <c r="AI172" i="1"/>
  <c r="AK172" i="1"/>
  <c r="AL172" i="1"/>
  <c r="AN172" i="1"/>
  <c r="AO172" i="1"/>
  <c r="AP172" i="1"/>
  <c r="AR172" i="1"/>
  <c r="AS172" i="1"/>
  <c r="AT172" i="1"/>
  <c r="AU172" i="1"/>
  <c r="AV172" i="1"/>
  <c r="AW172" i="1"/>
  <c r="AX172" i="1"/>
  <c r="AY172" i="1"/>
  <c r="AZ172" i="1"/>
  <c r="BC172" i="1"/>
  <c r="V173" i="1"/>
  <c r="X173" i="1"/>
  <c r="Z173" i="1"/>
  <c r="AB173" i="1"/>
  <c r="AC173" i="1"/>
  <c r="AE173" i="1"/>
  <c r="AF173" i="1"/>
  <c r="AH173" i="1"/>
  <c r="AI173" i="1"/>
  <c r="AK173" i="1"/>
  <c r="AL173" i="1"/>
  <c r="AN173" i="1"/>
  <c r="AO173" i="1"/>
  <c r="AP173" i="1"/>
  <c r="AR173" i="1"/>
  <c r="AS173" i="1"/>
  <c r="AT173" i="1"/>
  <c r="AU173" i="1"/>
  <c r="AV173" i="1"/>
  <c r="AW173" i="1"/>
  <c r="AX173" i="1"/>
  <c r="AY173" i="1"/>
  <c r="AZ173" i="1"/>
  <c r="BC173" i="1"/>
  <c r="V174" i="1"/>
  <c r="X174" i="1"/>
  <c r="Z174" i="1"/>
  <c r="AB174" i="1"/>
  <c r="AC174" i="1"/>
  <c r="AE174" i="1"/>
  <c r="AF174" i="1"/>
  <c r="AH174" i="1"/>
  <c r="AI174" i="1"/>
  <c r="AK174" i="1"/>
  <c r="AL174" i="1"/>
  <c r="AN174" i="1"/>
  <c r="AO174" i="1"/>
  <c r="AP174" i="1"/>
  <c r="AR174" i="1"/>
  <c r="AS174" i="1"/>
  <c r="AT174" i="1"/>
  <c r="AU174" i="1"/>
  <c r="AV174" i="1"/>
  <c r="AW174" i="1"/>
  <c r="AX174" i="1"/>
  <c r="AY174" i="1"/>
  <c r="AZ174" i="1"/>
  <c r="BC174" i="1"/>
  <c r="V175" i="1"/>
  <c r="X175" i="1"/>
  <c r="Z175" i="1"/>
  <c r="AB175" i="1"/>
  <c r="AC175" i="1"/>
  <c r="AE175" i="1"/>
  <c r="AF175" i="1"/>
  <c r="AH175" i="1"/>
  <c r="AI175" i="1"/>
  <c r="AK175" i="1"/>
  <c r="AL175" i="1"/>
  <c r="AN175" i="1"/>
  <c r="AO175" i="1"/>
  <c r="AP175" i="1"/>
  <c r="AR175" i="1"/>
  <c r="AS175" i="1"/>
  <c r="AT175" i="1"/>
  <c r="AU175" i="1"/>
  <c r="AV175" i="1"/>
  <c r="AW175" i="1"/>
  <c r="AX175" i="1"/>
  <c r="AY175" i="1"/>
  <c r="AZ175" i="1"/>
  <c r="BC175" i="1"/>
  <c r="V176" i="1"/>
  <c r="X176" i="1"/>
  <c r="Z176" i="1"/>
  <c r="AB176" i="1"/>
  <c r="AC176" i="1"/>
  <c r="AE176" i="1"/>
  <c r="AF176" i="1"/>
  <c r="AH176" i="1"/>
  <c r="AI176" i="1"/>
  <c r="AK176" i="1"/>
  <c r="AL176" i="1"/>
  <c r="AN176" i="1"/>
  <c r="AO176" i="1"/>
  <c r="AP176" i="1"/>
  <c r="AR176" i="1"/>
  <c r="AS176" i="1"/>
  <c r="AT176" i="1"/>
  <c r="AU176" i="1"/>
  <c r="AV176" i="1"/>
  <c r="AW176" i="1"/>
  <c r="AX176" i="1"/>
  <c r="AY176" i="1"/>
  <c r="AZ176" i="1"/>
  <c r="BC176" i="1"/>
  <c r="V177" i="1"/>
  <c r="X177" i="1"/>
  <c r="Z177" i="1"/>
  <c r="AB177" i="1"/>
  <c r="AC177" i="1"/>
  <c r="AE177" i="1"/>
  <c r="AF177" i="1"/>
  <c r="AH177" i="1"/>
  <c r="AI177" i="1"/>
  <c r="AK177" i="1"/>
  <c r="AL177" i="1"/>
  <c r="AN177" i="1"/>
  <c r="AO177" i="1"/>
  <c r="AP177" i="1"/>
  <c r="AR177" i="1"/>
  <c r="AS177" i="1"/>
  <c r="AT177" i="1"/>
  <c r="AU177" i="1"/>
  <c r="AV177" i="1"/>
  <c r="AW177" i="1"/>
  <c r="AX177" i="1"/>
  <c r="AY177" i="1"/>
  <c r="AZ177" i="1"/>
  <c r="BC177" i="1"/>
  <c r="V178" i="1"/>
  <c r="X178" i="1"/>
  <c r="Z178" i="1"/>
  <c r="AB178" i="1"/>
  <c r="AC178" i="1"/>
  <c r="AE178" i="1"/>
  <c r="AF178" i="1"/>
  <c r="AH178" i="1"/>
  <c r="AI178" i="1"/>
  <c r="AK178" i="1"/>
  <c r="AL178" i="1"/>
  <c r="AN178" i="1"/>
  <c r="AO178" i="1"/>
  <c r="AP178" i="1"/>
  <c r="AR178" i="1"/>
  <c r="AS178" i="1"/>
  <c r="AT178" i="1"/>
  <c r="AU178" i="1"/>
  <c r="AV178" i="1"/>
  <c r="AW178" i="1"/>
  <c r="AX178" i="1"/>
  <c r="AY178" i="1"/>
  <c r="AZ178" i="1"/>
  <c r="BC178" i="1"/>
  <c r="V179" i="1"/>
  <c r="X179" i="1"/>
  <c r="Z179" i="1"/>
  <c r="AB179" i="1"/>
  <c r="AC179" i="1"/>
  <c r="AE179" i="1"/>
  <c r="AF179" i="1"/>
  <c r="AH179" i="1"/>
  <c r="AI179" i="1"/>
  <c r="AK179" i="1"/>
  <c r="AL179" i="1"/>
  <c r="AN179" i="1"/>
  <c r="AO179" i="1"/>
  <c r="AP179" i="1"/>
  <c r="AR179" i="1"/>
  <c r="AS179" i="1"/>
  <c r="AT179" i="1"/>
  <c r="AU179" i="1"/>
  <c r="AV179" i="1"/>
  <c r="AW179" i="1"/>
  <c r="AX179" i="1"/>
  <c r="AY179" i="1"/>
  <c r="AZ179" i="1"/>
  <c r="BC179" i="1"/>
  <c r="V180" i="1"/>
  <c r="X180" i="1"/>
  <c r="Z180" i="1"/>
  <c r="AB180" i="1"/>
  <c r="AC180" i="1"/>
  <c r="AE180" i="1"/>
  <c r="AF180" i="1"/>
  <c r="AH180" i="1"/>
  <c r="AI180" i="1"/>
  <c r="AK180" i="1"/>
  <c r="AL180" i="1"/>
  <c r="AN180" i="1"/>
  <c r="AO180" i="1"/>
  <c r="AP180" i="1"/>
  <c r="AR180" i="1"/>
  <c r="AS180" i="1"/>
  <c r="AT180" i="1"/>
  <c r="AU180" i="1"/>
  <c r="AV180" i="1"/>
  <c r="AW180" i="1"/>
  <c r="AX180" i="1"/>
  <c r="AY180" i="1"/>
  <c r="AZ180" i="1"/>
  <c r="BC180" i="1"/>
  <c r="V181" i="1"/>
  <c r="X181" i="1"/>
  <c r="Z181" i="1"/>
  <c r="AB181" i="1"/>
  <c r="AC181" i="1"/>
  <c r="AE181" i="1"/>
  <c r="AF181" i="1"/>
  <c r="AH181" i="1"/>
  <c r="AI181" i="1"/>
  <c r="AK181" i="1"/>
  <c r="AL181" i="1"/>
  <c r="AN181" i="1"/>
  <c r="AO181" i="1"/>
  <c r="AP181" i="1"/>
  <c r="AR181" i="1"/>
  <c r="AS181" i="1"/>
  <c r="AT181" i="1"/>
  <c r="AU181" i="1"/>
  <c r="AV181" i="1"/>
  <c r="AW181" i="1"/>
  <c r="AX181" i="1"/>
  <c r="AY181" i="1"/>
  <c r="AZ181" i="1"/>
  <c r="BC181" i="1"/>
  <c r="V182" i="1"/>
  <c r="X182" i="1"/>
  <c r="Z182" i="1"/>
  <c r="AB182" i="1"/>
  <c r="AC182" i="1"/>
  <c r="AE182" i="1"/>
  <c r="AF182" i="1"/>
  <c r="AH182" i="1"/>
  <c r="AI182" i="1"/>
  <c r="AK182" i="1"/>
  <c r="AL182" i="1"/>
  <c r="AN182" i="1"/>
  <c r="AO182" i="1"/>
  <c r="AP182" i="1"/>
  <c r="AR182" i="1"/>
  <c r="AS182" i="1"/>
  <c r="AT182" i="1"/>
  <c r="AU182" i="1"/>
  <c r="AV182" i="1"/>
  <c r="AW182" i="1"/>
  <c r="AX182" i="1"/>
  <c r="AY182" i="1"/>
  <c r="AZ182" i="1"/>
  <c r="BC182" i="1"/>
  <c r="V183" i="1"/>
  <c r="X183" i="1"/>
  <c r="Z183" i="1"/>
  <c r="AB183" i="1"/>
  <c r="AC183" i="1"/>
  <c r="AE183" i="1"/>
  <c r="AF183" i="1"/>
  <c r="AH183" i="1"/>
  <c r="AI183" i="1"/>
  <c r="AK183" i="1"/>
  <c r="AL183" i="1"/>
  <c r="AN183" i="1"/>
  <c r="AO183" i="1"/>
  <c r="AP183" i="1"/>
  <c r="AR183" i="1"/>
  <c r="AS183" i="1"/>
  <c r="AT183" i="1"/>
  <c r="AU183" i="1"/>
  <c r="AV183" i="1"/>
  <c r="AW183" i="1"/>
  <c r="AX183" i="1"/>
  <c r="AY183" i="1"/>
  <c r="AZ183" i="1"/>
  <c r="BC183" i="1"/>
  <c r="V184" i="1"/>
  <c r="X184" i="1"/>
  <c r="Z184" i="1"/>
  <c r="AB184" i="1"/>
  <c r="AC184" i="1"/>
  <c r="AE184" i="1"/>
  <c r="AF184" i="1"/>
  <c r="AH184" i="1"/>
  <c r="AI184" i="1"/>
  <c r="AK184" i="1"/>
  <c r="AL184" i="1"/>
  <c r="AN184" i="1"/>
  <c r="AO184" i="1"/>
  <c r="AP184" i="1"/>
  <c r="AR184" i="1"/>
  <c r="AS184" i="1"/>
  <c r="AT184" i="1"/>
  <c r="AU184" i="1"/>
  <c r="AV184" i="1"/>
  <c r="AW184" i="1"/>
  <c r="AX184" i="1"/>
  <c r="AY184" i="1"/>
  <c r="AZ184" i="1"/>
  <c r="BC184" i="1"/>
  <c r="V185" i="1"/>
  <c r="X185" i="1"/>
  <c r="Z185" i="1"/>
  <c r="AB185" i="1"/>
  <c r="AC185" i="1"/>
  <c r="AE185" i="1"/>
  <c r="AF185" i="1"/>
  <c r="AH185" i="1"/>
  <c r="AI185" i="1"/>
  <c r="AK185" i="1"/>
  <c r="AL185" i="1"/>
  <c r="AN185" i="1"/>
  <c r="V186" i="1"/>
  <c r="X186" i="1"/>
  <c r="Z186" i="1"/>
  <c r="AB186" i="1"/>
  <c r="AC186" i="1"/>
  <c r="AE186" i="1"/>
  <c r="AF186" i="1"/>
  <c r="AH186" i="1"/>
  <c r="AI186" i="1"/>
  <c r="AK186" i="1"/>
  <c r="AL186" i="1"/>
  <c r="AN186" i="1"/>
  <c r="AO186" i="1"/>
  <c r="AP186" i="1"/>
  <c r="AR186" i="1"/>
  <c r="AS186" i="1"/>
  <c r="AT186" i="1"/>
  <c r="AU186" i="1"/>
  <c r="AV186" i="1"/>
  <c r="AW186" i="1"/>
  <c r="AX186" i="1"/>
  <c r="AY186" i="1"/>
  <c r="AZ186" i="1"/>
  <c r="BC186" i="1"/>
  <c r="V188" i="1"/>
  <c r="X188" i="1"/>
  <c r="Z188" i="1"/>
  <c r="AB188" i="1"/>
  <c r="AC188" i="1"/>
  <c r="AE188" i="1"/>
  <c r="AF188" i="1"/>
  <c r="AH188" i="1"/>
  <c r="AI188" i="1"/>
  <c r="AK188" i="1"/>
  <c r="AL188" i="1"/>
  <c r="AN188" i="1"/>
  <c r="AO188" i="1"/>
  <c r="AP188" i="1"/>
  <c r="AR188" i="1"/>
  <c r="AS188" i="1"/>
  <c r="AT188" i="1"/>
  <c r="AU188" i="1"/>
  <c r="AV188" i="1"/>
  <c r="AW188" i="1"/>
  <c r="AX188" i="1"/>
  <c r="AY188" i="1"/>
  <c r="AZ188" i="1"/>
  <c r="BC188" i="1"/>
  <c r="V189" i="1"/>
  <c r="X189" i="1"/>
  <c r="Z189" i="1"/>
  <c r="AB189" i="1"/>
  <c r="AC189" i="1"/>
  <c r="AE189" i="1"/>
  <c r="AF189" i="1"/>
  <c r="AH189" i="1"/>
  <c r="AI189" i="1"/>
  <c r="AK189" i="1"/>
  <c r="AL189" i="1"/>
  <c r="AN189" i="1"/>
  <c r="AO189" i="1"/>
  <c r="AP189" i="1"/>
  <c r="AR189" i="1"/>
  <c r="AS189" i="1"/>
  <c r="AT189" i="1"/>
  <c r="AU189" i="1"/>
  <c r="AV189" i="1"/>
  <c r="AW189" i="1"/>
  <c r="AX189" i="1"/>
  <c r="AY189" i="1"/>
  <c r="AZ189" i="1"/>
  <c r="BC189" i="1"/>
  <c r="V191" i="1"/>
  <c r="X191" i="1"/>
  <c r="Z191" i="1"/>
  <c r="AB191" i="1"/>
  <c r="AC191" i="1"/>
  <c r="AE191" i="1"/>
  <c r="AF191" i="1"/>
  <c r="AH191" i="1"/>
  <c r="AI191" i="1"/>
  <c r="AK191" i="1"/>
  <c r="AL191" i="1"/>
  <c r="AN191" i="1"/>
  <c r="AO191" i="1"/>
  <c r="AP191" i="1"/>
  <c r="AR191" i="1"/>
  <c r="AS191" i="1"/>
  <c r="AT191" i="1"/>
  <c r="AU191" i="1"/>
  <c r="AV191" i="1"/>
  <c r="AW191" i="1"/>
  <c r="AX191" i="1"/>
  <c r="AY191" i="1"/>
  <c r="AZ191" i="1"/>
  <c r="BC191" i="1"/>
  <c r="V192" i="1"/>
  <c r="X192" i="1"/>
  <c r="Z192" i="1"/>
  <c r="AB192" i="1"/>
  <c r="AC192" i="1"/>
  <c r="AE192" i="1"/>
  <c r="AF192" i="1"/>
  <c r="AH192" i="1"/>
  <c r="AI192" i="1"/>
  <c r="AK192" i="1"/>
  <c r="AL192" i="1"/>
  <c r="AN192" i="1"/>
  <c r="AO192" i="1"/>
  <c r="AP192" i="1"/>
  <c r="AR192" i="1"/>
  <c r="AS192" i="1"/>
  <c r="AT192" i="1"/>
  <c r="AU192" i="1"/>
  <c r="AV192" i="1"/>
  <c r="AW192" i="1"/>
  <c r="AX192" i="1"/>
  <c r="AY192" i="1"/>
  <c r="AZ192" i="1"/>
  <c r="BC192" i="1"/>
  <c r="V193" i="1"/>
  <c r="X193" i="1"/>
  <c r="Z193" i="1"/>
  <c r="AB193" i="1"/>
  <c r="AC193" i="1"/>
  <c r="AE193" i="1"/>
  <c r="AF193" i="1"/>
  <c r="AH193" i="1"/>
  <c r="AI193" i="1"/>
  <c r="AK193" i="1"/>
  <c r="AL193" i="1"/>
  <c r="AN193" i="1"/>
  <c r="AO193" i="1"/>
  <c r="AP193" i="1"/>
  <c r="AR193" i="1"/>
  <c r="AS193" i="1"/>
  <c r="AT193" i="1"/>
  <c r="AU193" i="1"/>
  <c r="AV193" i="1"/>
  <c r="AW193" i="1"/>
  <c r="AX193" i="1"/>
  <c r="AY193" i="1"/>
  <c r="AZ193" i="1"/>
  <c r="BC193" i="1"/>
  <c r="V194" i="1"/>
  <c r="X194" i="1"/>
  <c r="Z194" i="1"/>
  <c r="AB194" i="1"/>
  <c r="AC194" i="1"/>
  <c r="AE194" i="1"/>
  <c r="AF194" i="1"/>
  <c r="AH194" i="1"/>
  <c r="AI194" i="1"/>
  <c r="AK194" i="1"/>
  <c r="AL194" i="1"/>
  <c r="AN194" i="1"/>
  <c r="AO194" i="1"/>
  <c r="AP194" i="1"/>
  <c r="AR194" i="1"/>
  <c r="AS194" i="1"/>
  <c r="AT194" i="1"/>
  <c r="AU194" i="1"/>
  <c r="AV194" i="1"/>
  <c r="AW194" i="1"/>
  <c r="AX194" i="1"/>
  <c r="AY194" i="1"/>
  <c r="AZ194" i="1"/>
  <c r="BC194" i="1"/>
  <c r="V195" i="1"/>
  <c r="X195" i="1"/>
  <c r="Z195" i="1"/>
  <c r="AB195" i="1"/>
  <c r="AC195" i="1"/>
  <c r="AE195" i="1"/>
  <c r="AF195" i="1"/>
  <c r="AH195" i="1"/>
  <c r="AI195" i="1"/>
  <c r="AK195" i="1"/>
  <c r="AL195" i="1"/>
  <c r="AN195" i="1"/>
  <c r="AO195" i="1"/>
  <c r="AP195" i="1"/>
  <c r="AR195" i="1"/>
  <c r="AS195" i="1"/>
  <c r="AT195" i="1"/>
  <c r="AU195" i="1"/>
  <c r="AV195" i="1"/>
  <c r="AW195" i="1"/>
  <c r="AX195" i="1"/>
  <c r="AY195" i="1"/>
  <c r="AZ195" i="1"/>
  <c r="BC195" i="1"/>
  <c r="V196" i="1"/>
  <c r="X196" i="1"/>
  <c r="Z196" i="1"/>
  <c r="AB196" i="1"/>
  <c r="AC196" i="1"/>
  <c r="AE196" i="1"/>
  <c r="AF196" i="1"/>
  <c r="AH196" i="1"/>
  <c r="AI196" i="1"/>
  <c r="AK196" i="1"/>
  <c r="AL196" i="1"/>
  <c r="AN196" i="1"/>
  <c r="AO196" i="1"/>
  <c r="AP196" i="1"/>
  <c r="AR196" i="1"/>
  <c r="AS196" i="1"/>
  <c r="AT196" i="1"/>
  <c r="AU196" i="1"/>
  <c r="AV196" i="1"/>
  <c r="AW196" i="1"/>
  <c r="AX196" i="1"/>
  <c r="AY196" i="1"/>
  <c r="AZ196" i="1"/>
  <c r="BC196" i="1"/>
  <c r="V197" i="1"/>
  <c r="X197" i="1"/>
  <c r="Z197" i="1"/>
  <c r="AB197" i="1"/>
  <c r="AC197" i="1"/>
  <c r="AE197" i="1"/>
  <c r="AF197" i="1"/>
  <c r="AH197" i="1"/>
  <c r="AI197" i="1"/>
  <c r="AK197" i="1"/>
  <c r="AL197" i="1"/>
  <c r="AN197" i="1"/>
  <c r="AO197" i="1"/>
  <c r="AP197" i="1"/>
  <c r="AR197" i="1"/>
  <c r="AS197" i="1"/>
  <c r="AT197" i="1"/>
  <c r="AU197" i="1"/>
  <c r="AV197" i="1"/>
  <c r="AW197" i="1"/>
  <c r="AX197" i="1"/>
  <c r="AY197" i="1"/>
  <c r="AZ197" i="1"/>
  <c r="BC197" i="1"/>
  <c r="V198" i="1"/>
  <c r="X198" i="1"/>
  <c r="Z198" i="1"/>
  <c r="AB198" i="1"/>
  <c r="AC198" i="1"/>
  <c r="AE198" i="1"/>
  <c r="AF198" i="1"/>
  <c r="AH198" i="1"/>
  <c r="AI198" i="1"/>
  <c r="AK198" i="1"/>
  <c r="AL198" i="1"/>
  <c r="AN198" i="1"/>
  <c r="AO198" i="1"/>
  <c r="AP198" i="1"/>
  <c r="AR198" i="1"/>
  <c r="AS198" i="1"/>
  <c r="AT198" i="1"/>
  <c r="AU198" i="1"/>
  <c r="AV198" i="1"/>
  <c r="AW198" i="1"/>
  <c r="AX198" i="1"/>
  <c r="AY198" i="1"/>
  <c r="AZ198" i="1"/>
  <c r="BC198" i="1"/>
  <c r="V199" i="1"/>
  <c r="X199" i="1"/>
  <c r="Z199" i="1"/>
  <c r="AB199" i="1"/>
  <c r="AC199" i="1"/>
  <c r="AE199" i="1"/>
  <c r="AF199" i="1"/>
  <c r="AH199" i="1"/>
  <c r="AI199" i="1"/>
  <c r="AK199" i="1"/>
  <c r="AL199" i="1"/>
  <c r="AN199" i="1"/>
  <c r="AO199" i="1"/>
  <c r="AP199" i="1"/>
  <c r="AR199" i="1"/>
  <c r="AS199" i="1"/>
  <c r="AT199" i="1"/>
  <c r="AU199" i="1"/>
  <c r="AV199" i="1"/>
  <c r="AW199" i="1"/>
  <c r="AX199" i="1"/>
  <c r="AY199" i="1"/>
  <c r="AZ199" i="1"/>
  <c r="BC199" i="1"/>
  <c r="V200" i="1"/>
  <c r="X200" i="1"/>
  <c r="Z200" i="1"/>
  <c r="AB200" i="1"/>
  <c r="AC200" i="1"/>
  <c r="AE200" i="1"/>
  <c r="AF200" i="1"/>
  <c r="AH200" i="1"/>
  <c r="AI200" i="1"/>
  <c r="AK200" i="1"/>
  <c r="AL200" i="1"/>
  <c r="AN200" i="1"/>
  <c r="AO200" i="1"/>
  <c r="AP200" i="1"/>
  <c r="AR200" i="1"/>
  <c r="AS200" i="1"/>
  <c r="AT200" i="1"/>
  <c r="AU200" i="1"/>
  <c r="AV200" i="1"/>
  <c r="AW200" i="1"/>
  <c r="AX200" i="1"/>
  <c r="AY200" i="1"/>
  <c r="AZ200" i="1"/>
  <c r="BC200" i="1"/>
  <c r="V201" i="1"/>
  <c r="X201" i="1"/>
  <c r="Z201" i="1"/>
  <c r="AB201" i="1"/>
  <c r="AC201" i="1"/>
  <c r="AE201" i="1"/>
  <c r="AF201" i="1"/>
  <c r="AH201" i="1"/>
  <c r="AI201" i="1"/>
  <c r="AK201" i="1"/>
  <c r="AL201" i="1"/>
  <c r="AN201" i="1"/>
  <c r="AO201" i="1"/>
  <c r="AP201" i="1"/>
  <c r="AR201" i="1"/>
  <c r="AS201" i="1"/>
  <c r="AT201" i="1"/>
  <c r="AU201" i="1"/>
  <c r="AV201" i="1"/>
  <c r="AW201" i="1"/>
  <c r="AX201" i="1"/>
  <c r="AY201" i="1"/>
  <c r="AZ201" i="1"/>
  <c r="BC201" i="1"/>
  <c r="V202" i="1"/>
  <c r="X202" i="1"/>
  <c r="Z202" i="1"/>
  <c r="AB202" i="1"/>
  <c r="AC202" i="1"/>
  <c r="AE202" i="1"/>
  <c r="AF202" i="1"/>
  <c r="AH202" i="1"/>
  <c r="AI202" i="1"/>
  <c r="AK202" i="1"/>
  <c r="AL202" i="1"/>
  <c r="AN202" i="1"/>
  <c r="AO202" i="1"/>
  <c r="AP202" i="1"/>
  <c r="AR202" i="1"/>
  <c r="AS202" i="1"/>
  <c r="AT202" i="1"/>
  <c r="AU202" i="1"/>
  <c r="AV202" i="1"/>
  <c r="AW202" i="1"/>
  <c r="AX202" i="1"/>
  <c r="AY202" i="1"/>
  <c r="AZ202" i="1"/>
  <c r="BC202" i="1"/>
  <c r="V203" i="1"/>
  <c r="X203" i="1"/>
  <c r="Z203" i="1"/>
  <c r="AB203" i="1"/>
  <c r="AC203" i="1"/>
  <c r="AE203" i="1"/>
  <c r="AF203" i="1"/>
  <c r="AH203" i="1"/>
  <c r="AI203" i="1"/>
  <c r="AK203" i="1"/>
  <c r="AL203" i="1"/>
  <c r="AN203" i="1"/>
  <c r="AO203" i="1"/>
  <c r="AP203" i="1"/>
  <c r="AR203" i="1"/>
  <c r="AS203" i="1"/>
  <c r="AT203" i="1"/>
  <c r="AU203" i="1"/>
  <c r="AV203" i="1"/>
  <c r="AW203" i="1"/>
  <c r="AX203" i="1"/>
  <c r="AY203" i="1"/>
  <c r="AZ203" i="1"/>
  <c r="BC203" i="1"/>
  <c r="V204" i="1"/>
  <c r="X204" i="1"/>
  <c r="Z204" i="1"/>
  <c r="AB204" i="1"/>
  <c r="AC204" i="1"/>
  <c r="AE204" i="1"/>
  <c r="AF204" i="1"/>
  <c r="AH204" i="1"/>
  <c r="AI204" i="1"/>
  <c r="AK204" i="1"/>
  <c r="AL204" i="1"/>
  <c r="AN204" i="1"/>
  <c r="AO204" i="1"/>
  <c r="AP204" i="1"/>
  <c r="AR204" i="1"/>
  <c r="AS204" i="1"/>
  <c r="AT204" i="1"/>
  <c r="AU204" i="1"/>
  <c r="AV204" i="1"/>
  <c r="AW204" i="1"/>
  <c r="AX204" i="1"/>
  <c r="AY204" i="1"/>
  <c r="AZ204" i="1"/>
  <c r="BC204" i="1"/>
  <c r="V205" i="1"/>
  <c r="X205" i="1"/>
  <c r="Z205" i="1"/>
  <c r="AB205" i="1"/>
  <c r="AC205" i="1"/>
  <c r="AE205" i="1"/>
  <c r="AF205" i="1"/>
  <c r="AH205" i="1"/>
  <c r="AI205" i="1"/>
  <c r="AK205" i="1"/>
  <c r="AL205" i="1"/>
  <c r="AN205" i="1"/>
  <c r="AO205" i="1"/>
  <c r="AP205" i="1"/>
  <c r="AR205" i="1"/>
  <c r="AS205" i="1"/>
  <c r="AT205" i="1"/>
  <c r="AU205" i="1"/>
  <c r="AV205" i="1"/>
  <c r="AW205" i="1"/>
  <c r="AX205" i="1"/>
  <c r="AY205" i="1"/>
  <c r="AZ205" i="1"/>
  <c r="BC205" i="1"/>
  <c r="V206" i="1"/>
  <c r="X206" i="1"/>
  <c r="Z206" i="1"/>
  <c r="AB206" i="1"/>
  <c r="AC206" i="1"/>
  <c r="AE206" i="1"/>
  <c r="AF206" i="1"/>
  <c r="AH206" i="1"/>
  <c r="AI206" i="1"/>
  <c r="AK206" i="1"/>
  <c r="AL206" i="1"/>
  <c r="AN206" i="1"/>
  <c r="AO206" i="1"/>
  <c r="AP206" i="1"/>
  <c r="AR206" i="1"/>
  <c r="AS206" i="1"/>
  <c r="AT206" i="1"/>
  <c r="AU206" i="1"/>
  <c r="AV206" i="1"/>
  <c r="AW206" i="1"/>
  <c r="AX206" i="1"/>
  <c r="AY206" i="1"/>
  <c r="AZ206" i="1"/>
  <c r="BC206" i="1"/>
  <c r="V207" i="1"/>
  <c r="X207" i="1"/>
  <c r="Z207" i="1"/>
  <c r="AB207" i="1"/>
  <c r="AC207" i="1"/>
  <c r="AE207" i="1"/>
  <c r="AF207" i="1"/>
  <c r="AH207" i="1"/>
  <c r="AI207" i="1"/>
  <c r="AK207" i="1"/>
  <c r="AL207" i="1"/>
  <c r="AN207" i="1"/>
  <c r="AO207" i="1"/>
  <c r="AP207" i="1"/>
  <c r="AR207" i="1"/>
  <c r="AS207" i="1"/>
  <c r="AT207" i="1"/>
  <c r="AU207" i="1"/>
  <c r="AV207" i="1"/>
  <c r="AW207" i="1"/>
  <c r="AX207" i="1"/>
  <c r="AY207" i="1"/>
  <c r="AZ207" i="1"/>
  <c r="BC207" i="1"/>
  <c r="V208" i="1"/>
  <c r="X208" i="1"/>
  <c r="Z208" i="1"/>
  <c r="AB208" i="1"/>
  <c r="AC208" i="1"/>
  <c r="AE208" i="1"/>
  <c r="AF208" i="1"/>
  <c r="AH208" i="1"/>
  <c r="AI208" i="1"/>
  <c r="AK208" i="1"/>
  <c r="AL208" i="1"/>
  <c r="AN208" i="1"/>
  <c r="AO208" i="1"/>
  <c r="AP208" i="1"/>
  <c r="AR208" i="1"/>
  <c r="AS208" i="1"/>
  <c r="AT208" i="1"/>
  <c r="AU208" i="1"/>
  <c r="AV208" i="1"/>
  <c r="AW208" i="1"/>
  <c r="AX208" i="1"/>
  <c r="AY208" i="1"/>
  <c r="AZ208" i="1"/>
  <c r="BC208" i="1"/>
  <c r="V210" i="1"/>
  <c r="X210" i="1"/>
  <c r="Z210" i="1"/>
  <c r="AB210" i="1"/>
  <c r="AC210" i="1"/>
  <c r="AE210" i="1"/>
  <c r="AF210" i="1"/>
  <c r="AH210" i="1"/>
  <c r="AI210" i="1"/>
  <c r="AK210" i="1"/>
  <c r="AL210" i="1"/>
  <c r="AN210" i="1"/>
  <c r="AO210" i="1"/>
  <c r="AP210" i="1"/>
  <c r="AR210" i="1"/>
  <c r="AS210" i="1"/>
  <c r="AT210" i="1"/>
  <c r="AU210" i="1"/>
  <c r="AV210" i="1"/>
  <c r="AW210" i="1"/>
  <c r="AX210" i="1"/>
  <c r="AY210" i="1"/>
  <c r="AZ210" i="1"/>
  <c r="BC210" i="1"/>
  <c r="V211" i="1"/>
  <c r="X211" i="1"/>
  <c r="Z211" i="1"/>
  <c r="AB211" i="1"/>
  <c r="AC211" i="1"/>
  <c r="AE211" i="1"/>
  <c r="AF211" i="1"/>
  <c r="AH211" i="1"/>
  <c r="AI211" i="1"/>
  <c r="AK211" i="1"/>
  <c r="AL211" i="1"/>
  <c r="AN211" i="1"/>
  <c r="AO211" i="1"/>
  <c r="AP211" i="1"/>
  <c r="AR211" i="1"/>
  <c r="AS211" i="1"/>
  <c r="AT211" i="1"/>
  <c r="AU211" i="1"/>
  <c r="AV211" i="1"/>
  <c r="AW211" i="1"/>
  <c r="AX211" i="1"/>
  <c r="AY211" i="1"/>
  <c r="AZ211" i="1"/>
  <c r="BC211" i="1"/>
  <c r="V212" i="1"/>
  <c r="X212" i="1"/>
  <c r="Z212" i="1"/>
  <c r="AB212" i="1"/>
  <c r="AC212" i="1"/>
  <c r="AE212" i="1"/>
  <c r="AF212" i="1"/>
  <c r="AH212" i="1"/>
  <c r="AI212" i="1"/>
  <c r="AK212" i="1"/>
  <c r="AL212" i="1"/>
  <c r="AN212" i="1"/>
  <c r="AO212" i="1"/>
  <c r="AP212" i="1"/>
  <c r="AR212" i="1"/>
  <c r="AS212" i="1"/>
  <c r="AT212" i="1"/>
  <c r="AU212" i="1"/>
  <c r="AV212" i="1"/>
  <c r="AW212" i="1"/>
  <c r="AX212" i="1"/>
  <c r="AY212" i="1"/>
  <c r="AZ212" i="1"/>
  <c r="BC212" i="1"/>
  <c r="V213" i="1"/>
  <c r="X213" i="1"/>
  <c r="Z213" i="1"/>
  <c r="AB213" i="1"/>
  <c r="AC213" i="1"/>
  <c r="AE213" i="1"/>
  <c r="AF213" i="1"/>
  <c r="AH213" i="1"/>
  <c r="AI213" i="1"/>
  <c r="AK213" i="1"/>
  <c r="AL213" i="1"/>
  <c r="AN213" i="1"/>
  <c r="AO213" i="1"/>
  <c r="AP213" i="1"/>
  <c r="AR213" i="1"/>
  <c r="AS213" i="1"/>
  <c r="AT213" i="1"/>
  <c r="AU213" i="1"/>
  <c r="AV213" i="1"/>
  <c r="AW213" i="1"/>
  <c r="AX213" i="1"/>
  <c r="AY213" i="1"/>
  <c r="AZ213" i="1"/>
  <c r="BC213" i="1"/>
  <c r="V214" i="1"/>
  <c r="X214" i="1"/>
  <c r="Z214" i="1"/>
  <c r="AB214" i="1"/>
  <c r="AC214" i="1"/>
  <c r="AE214" i="1"/>
  <c r="AF214" i="1"/>
  <c r="AH214" i="1"/>
  <c r="AI214" i="1"/>
  <c r="AK214" i="1"/>
  <c r="AL214" i="1"/>
  <c r="AN214" i="1"/>
  <c r="AO214" i="1"/>
  <c r="AP214" i="1"/>
  <c r="AR214" i="1"/>
  <c r="AS214" i="1"/>
  <c r="AT214" i="1"/>
  <c r="AU214" i="1"/>
  <c r="AV214" i="1"/>
  <c r="AW214" i="1"/>
  <c r="AX214" i="1"/>
  <c r="AY214" i="1"/>
  <c r="AZ214" i="1"/>
  <c r="BC214" i="1"/>
  <c r="V215" i="1"/>
  <c r="X215" i="1"/>
  <c r="Z215" i="1"/>
  <c r="AB215" i="1"/>
  <c r="AC215" i="1"/>
  <c r="AE215" i="1"/>
  <c r="AF215" i="1"/>
  <c r="AH215" i="1"/>
  <c r="AI215" i="1"/>
  <c r="AK215" i="1"/>
  <c r="AL215" i="1"/>
  <c r="AN215" i="1"/>
  <c r="AO215" i="1"/>
  <c r="AP215" i="1"/>
  <c r="AR215" i="1"/>
  <c r="AS215" i="1"/>
  <c r="AT215" i="1"/>
  <c r="AU215" i="1"/>
  <c r="AV215" i="1"/>
  <c r="AW215" i="1"/>
  <c r="AX215" i="1"/>
  <c r="AY215" i="1"/>
  <c r="AZ215" i="1"/>
  <c r="BC215" i="1"/>
  <c r="V216" i="1"/>
  <c r="X216" i="1"/>
  <c r="Z216" i="1"/>
  <c r="AB216" i="1"/>
  <c r="AC216" i="1"/>
  <c r="AE216" i="1"/>
  <c r="AF216" i="1"/>
  <c r="AH216" i="1"/>
  <c r="AI216" i="1"/>
  <c r="AK216" i="1"/>
  <c r="AL216" i="1"/>
  <c r="AN216" i="1"/>
  <c r="AO216" i="1"/>
  <c r="AP216" i="1"/>
  <c r="AR216" i="1"/>
  <c r="AS216" i="1"/>
  <c r="AT216" i="1"/>
  <c r="AU216" i="1"/>
  <c r="AV216" i="1"/>
  <c r="AW216" i="1"/>
  <c r="AX216" i="1"/>
  <c r="AY216" i="1"/>
  <c r="AZ216" i="1"/>
  <c r="BC216" i="1"/>
  <c r="V217" i="1"/>
  <c r="X217" i="1"/>
  <c r="Z217" i="1"/>
  <c r="AB217" i="1"/>
  <c r="AC217" i="1"/>
  <c r="AE217" i="1"/>
  <c r="AF217" i="1"/>
  <c r="AH217" i="1"/>
  <c r="AI217" i="1"/>
  <c r="AK217" i="1"/>
  <c r="AL217" i="1"/>
  <c r="AN217" i="1"/>
  <c r="AO217" i="1"/>
  <c r="AP217" i="1"/>
  <c r="AR217" i="1"/>
  <c r="AS217" i="1"/>
  <c r="AT217" i="1"/>
  <c r="AU217" i="1"/>
  <c r="AV217" i="1"/>
  <c r="AW217" i="1"/>
  <c r="AX217" i="1"/>
  <c r="AY217" i="1"/>
  <c r="AZ217" i="1"/>
  <c r="BC217" i="1"/>
  <c r="V218" i="1"/>
  <c r="X218" i="1"/>
  <c r="Z218" i="1"/>
  <c r="AB218" i="1"/>
  <c r="AC218" i="1"/>
  <c r="AE218" i="1"/>
  <c r="AF218" i="1"/>
  <c r="AH218" i="1"/>
  <c r="AI218" i="1"/>
  <c r="AK218" i="1"/>
  <c r="AL218" i="1"/>
  <c r="AN218" i="1"/>
  <c r="AO218" i="1"/>
  <c r="AP218" i="1"/>
  <c r="AR218" i="1"/>
  <c r="AS218" i="1"/>
  <c r="AT218" i="1"/>
  <c r="AU218" i="1"/>
  <c r="AV218" i="1"/>
  <c r="AW218" i="1"/>
  <c r="AX218" i="1"/>
  <c r="AY218" i="1"/>
  <c r="AZ218" i="1"/>
  <c r="BC218" i="1"/>
  <c r="V219" i="1"/>
  <c r="X219" i="1"/>
  <c r="Z219" i="1"/>
  <c r="AB219" i="1"/>
  <c r="AC219" i="1"/>
  <c r="AE219" i="1"/>
  <c r="AF219" i="1"/>
  <c r="AH219" i="1"/>
  <c r="AI219" i="1"/>
  <c r="AK219" i="1"/>
  <c r="AL219" i="1"/>
  <c r="AN219" i="1"/>
  <c r="AO219" i="1"/>
  <c r="AP219" i="1"/>
  <c r="AR219" i="1"/>
  <c r="AS219" i="1"/>
  <c r="AT219" i="1"/>
  <c r="AU219" i="1"/>
  <c r="AV219" i="1"/>
  <c r="AW219" i="1"/>
  <c r="AX219" i="1"/>
  <c r="AY219" i="1"/>
  <c r="AZ219" i="1"/>
  <c r="BC219" i="1"/>
  <c r="V220" i="1"/>
  <c r="X220" i="1"/>
  <c r="Z220" i="1"/>
  <c r="AB220" i="1"/>
  <c r="AC220" i="1"/>
  <c r="AE220" i="1"/>
  <c r="AF220" i="1"/>
  <c r="AH220" i="1"/>
  <c r="AI220" i="1"/>
  <c r="AK220" i="1"/>
  <c r="AL220" i="1"/>
  <c r="AN220" i="1"/>
  <c r="AO220" i="1"/>
  <c r="AP220" i="1"/>
  <c r="AR220" i="1"/>
  <c r="AS220" i="1"/>
  <c r="AT220" i="1"/>
  <c r="AU220" i="1"/>
  <c r="AV220" i="1"/>
  <c r="AW220" i="1"/>
  <c r="AX220" i="1"/>
  <c r="AY220" i="1"/>
  <c r="AZ220" i="1"/>
  <c r="BC220" i="1"/>
  <c r="V221" i="1"/>
  <c r="X221" i="1"/>
  <c r="Z221" i="1"/>
  <c r="AB221" i="1"/>
  <c r="AC221" i="1"/>
  <c r="AE221" i="1"/>
  <c r="AF221" i="1"/>
  <c r="AH221" i="1"/>
  <c r="AI221" i="1"/>
  <c r="AK221" i="1"/>
  <c r="AL221" i="1"/>
  <c r="AN221" i="1"/>
  <c r="AO221" i="1"/>
  <c r="AP221" i="1"/>
  <c r="AR221" i="1"/>
  <c r="AS221" i="1"/>
  <c r="AT221" i="1"/>
  <c r="AU221" i="1"/>
  <c r="AV221" i="1"/>
  <c r="AW221" i="1"/>
  <c r="AX221" i="1"/>
  <c r="AY221" i="1"/>
  <c r="AZ221" i="1"/>
  <c r="BC221" i="1"/>
  <c r="V222" i="1"/>
  <c r="X222" i="1"/>
  <c r="Z222" i="1"/>
  <c r="AB222" i="1"/>
  <c r="AC222" i="1"/>
  <c r="AE222" i="1"/>
  <c r="AF222" i="1"/>
  <c r="AH222" i="1"/>
  <c r="AI222" i="1"/>
  <c r="AK222" i="1"/>
  <c r="AL222" i="1"/>
  <c r="AN222" i="1"/>
  <c r="AO222" i="1"/>
  <c r="AP222" i="1"/>
  <c r="AR222" i="1"/>
  <c r="AS222" i="1"/>
  <c r="AT222" i="1"/>
  <c r="AU222" i="1"/>
  <c r="AV222" i="1"/>
  <c r="AW222" i="1"/>
  <c r="AX222" i="1"/>
  <c r="AY222" i="1"/>
  <c r="AZ222" i="1"/>
  <c r="BC222" i="1"/>
  <c r="V223" i="1"/>
  <c r="X223" i="1"/>
  <c r="Z223" i="1"/>
  <c r="AB223" i="1"/>
  <c r="AC223" i="1"/>
  <c r="AE223" i="1"/>
  <c r="AF223" i="1"/>
  <c r="AH223" i="1"/>
  <c r="AI223" i="1"/>
  <c r="AK223" i="1"/>
  <c r="AL223" i="1"/>
  <c r="AN223" i="1"/>
  <c r="AO223" i="1"/>
  <c r="AP223" i="1"/>
  <c r="AR223" i="1"/>
  <c r="AS223" i="1"/>
  <c r="AT223" i="1"/>
  <c r="AU223" i="1"/>
  <c r="AV223" i="1"/>
  <c r="AW223" i="1"/>
  <c r="AX223" i="1"/>
  <c r="AY223" i="1"/>
  <c r="AZ223" i="1"/>
  <c r="BC223" i="1"/>
  <c r="V224" i="1"/>
  <c r="X224" i="1"/>
  <c r="Z224" i="1"/>
  <c r="AB224" i="1"/>
  <c r="AC224" i="1"/>
  <c r="AE224" i="1"/>
  <c r="AF224" i="1"/>
  <c r="AH224" i="1"/>
  <c r="AI224" i="1"/>
  <c r="AK224" i="1"/>
  <c r="AL224" i="1"/>
  <c r="AN224" i="1"/>
  <c r="AO224" i="1"/>
  <c r="AP224" i="1"/>
  <c r="AR224" i="1"/>
  <c r="AS224" i="1"/>
  <c r="AT224" i="1"/>
  <c r="AU224" i="1"/>
  <c r="AV224" i="1"/>
  <c r="AW224" i="1"/>
  <c r="AX224" i="1"/>
  <c r="AY224" i="1"/>
  <c r="AZ224" i="1"/>
  <c r="BC224" i="1"/>
  <c r="V225" i="1"/>
  <c r="X225" i="1"/>
  <c r="Z225" i="1"/>
  <c r="AB225" i="1"/>
  <c r="AC225" i="1"/>
  <c r="AE225" i="1"/>
  <c r="AF225" i="1"/>
  <c r="AH225" i="1"/>
  <c r="AI225" i="1"/>
  <c r="AK225" i="1"/>
  <c r="AL225" i="1"/>
  <c r="AN225" i="1"/>
  <c r="AO225" i="1"/>
  <c r="AP225" i="1"/>
  <c r="AR225" i="1"/>
  <c r="AS225" i="1"/>
  <c r="AT225" i="1"/>
  <c r="AU225" i="1"/>
  <c r="AV225" i="1"/>
  <c r="AW225" i="1"/>
  <c r="AX225" i="1"/>
  <c r="AY225" i="1"/>
  <c r="AZ225" i="1"/>
  <c r="BC225" i="1"/>
  <c r="V226" i="1"/>
  <c r="X226" i="1"/>
  <c r="Z226" i="1"/>
  <c r="AB226" i="1"/>
  <c r="AC226" i="1"/>
  <c r="AE226" i="1"/>
  <c r="AF226" i="1"/>
  <c r="AH226" i="1"/>
  <c r="AI226" i="1"/>
  <c r="AK226" i="1"/>
  <c r="AL226" i="1"/>
  <c r="AN226" i="1"/>
  <c r="AO226" i="1"/>
  <c r="AP226" i="1"/>
  <c r="AR226" i="1"/>
  <c r="AS226" i="1"/>
  <c r="AT226" i="1"/>
  <c r="AU226" i="1"/>
  <c r="AV226" i="1"/>
  <c r="AW226" i="1"/>
  <c r="AX226" i="1"/>
  <c r="AY226" i="1"/>
  <c r="AZ226" i="1"/>
  <c r="BC226" i="1"/>
  <c r="V227" i="1"/>
  <c r="X227" i="1"/>
  <c r="Z227" i="1"/>
  <c r="AB227" i="1"/>
  <c r="AC227" i="1"/>
  <c r="AE227" i="1"/>
  <c r="AF227" i="1"/>
  <c r="AH227" i="1"/>
  <c r="AI227" i="1"/>
  <c r="AK227" i="1"/>
  <c r="AL227" i="1"/>
  <c r="AN227" i="1"/>
  <c r="AO227" i="1"/>
  <c r="AP227" i="1"/>
  <c r="AR227" i="1"/>
  <c r="AS227" i="1"/>
  <c r="AT227" i="1"/>
  <c r="AU227" i="1"/>
  <c r="AV227" i="1"/>
  <c r="AW227" i="1"/>
  <c r="AX227" i="1"/>
  <c r="AY227" i="1"/>
  <c r="AZ227" i="1"/>
  <c r="BC227" i="1"/>
  <c r="V228" i="1"/>
  <c r="X228" i="1"/>
  <c r="Z228" i="1"/>
  <c r="AB228" i="1"/>
  <c r="AC228" i="1"/>
  <c r="AE228" i="1"/>
  <c r="AF228" i="1"/>
  <c r="AH228" i="1"/>
  <c r="AI228" i="1"/>
  <c r="AK228" i="1"/>
  <c r="AL228" i="1"/>
  <c r="AN228" i="1"/>
  <c r="AO228" i="1"/>
  <c r="AP228" i="1"/>
  <c r="AR228" i="1"/>
  <c r="AS228" i="1"/>
  <c r="AT228" i="1"/>
  <c r="AU228" i="1"/>
  <c r="AV228" i="1"/>
  <c r="AW228" i="1"/>
  <c r="AX228" i="1"/>
  <c r="AY228" i="1"/>
  <c r="AZ228" i="1"/>
  <c r="BC228" i="1"/>
  <c r="V229" i="1"/>
  <c r="X229" i="1"/>
  <c r="Z229" i="1"/>
  <c r="AB229" i="1"/>
  <c r="AC229" i="1"/>
  <c r="AE229" i="1"/>
  <c r="AF229" i="1"/>
  <c r="AH229" i="1"/>
  <c r="AI229" i="1"/>
  <c r="AK229" i="1"/>
  <c r="AL229" i="1"/>
  <c r="AN229" i="1"/>
  <c r="AO229" i="1"/>
  <c r="AP229" i="1"/>
  <c r="AR229" i="1"/>
  <c r="AS229" i="1"/>
  <c r="AT229" i="1"/>
  <c r="AU229" i="1"/>
  <c r="AV229" i="1"/>
  <c r="AW229" i="1"/>
  <c r="AX229" i="1"/>
  <c r="AY229" i="1"/>
  <c r="AZ229" i="1"/>
  <c r="BC229" i="1"/>
  <c r="V230" i="1"/>
  <c r="X230" i="1"/>
  <c r="Z230" i="1"/>
  <c r="AB230" i="1"/>
  <c r="AO230" i="1"/>
  <c r="AP230" i="1"/>
  <c r="AR230" i="1"/>
  <c r="AS230" i="1"/>
  <c r="V231" i="1"/>
  <c r="X231" i="1"/>
  <c r="Z231" i="1"/>
  <c r="AB231" i="1"/>
  <c r="AO231" i="1"/>
  <c r="AP231" i="1"/>
  <c r="AR231" i="1"/>
  <c r="AS231" i="1"/>
  <c r="V232" i="1"/>
  <c r="X232" i="1"/>
  <c r="Z232" i="1"/>
  <c r="AB232" i="1"/>
  <c r="AO232" i="1"/>
  <c r="AP232" i="1"/>
  <c r="AR232" i="1"/>
  <c r="AS232" i="1"/>
  <c r="V233" i="1"/>
  <c r="X233" i="1"/>
  <c r="Z233" i="1"/>
  <c r="AB233" i="1"/>
  <c r="AO233" i="1"/>
  <c r="AP233" i="1"/>
  <c r="AR233" i="1"/>
  <c r="AS233" i="1"/>
  <c r="V234" i="1"/>
  <c r="X234" i="1"/>
  <c r="Z234" i="1"/>
  <c r="AB234" i="1"/>
  <c r="AC234" i="1"/>
  <c r="AE234" i="1"/>
  <c r="AF234" i="1"/>
  <c r="AH234" i="1"/>
  <c r="AI234" i="1"/>
  <c r="AK234" i="1"/>
  <c r="AL234" i="1"/>
  <c r="AN234" i="1"/>
  <c r="AO234" i="1"/>
  <c r="AP234" i="1"/>
  <c r="AR234" i="1"/>
  <c r="AS234" i="1"/>
  <c r="AT234" i="1"/>
  <c r="AU234" i="1"/>
  <c r="AV234" i="1"/>
  <c r="AW234" i="1"/>
  <c r="AX234" i="1"/>
  <c r="AY234" i="1"/>
  <c r="AZ234" i="1"/>
  <c r="BC234" i="1"/>
  <c r="V235" i="1"/>
  <c r="X235" i="1"/>
  <c r="Z235" i="1"/>
  <c r="AB235" i="1"/>
  <c r="AC235" i="1"/>
  <c r="AE235" i="1"/>
  <c r="AF235" i="1"/>
  <c r="AH235" i="1"/>
  <c r="AI235" i="1"/>
  <c r="AK235" i="1"/>
  <c r="AL235" i="1"/>
  <c r="AN235" i="1"/>
  <c r="AO235" i="1"/>
  <c r="AP235" i="1"/>
  <c r="AR235" i="1"/>
  <c r="AS235" i="1"/>
  <c r="AT235" i="1"/>
  <c r="AU235" i="1"/>
  <c r="AV235" i="1"/>
  <c r="AW235" i="1"/>
  <c r="AX235" i="1"/>
  <c r="AY235" i="1"/>
  <c r="AZ235" i="1"/>
  <c r="BC235" i="1"/>
  <c r="V236" i="1"/>
  <c r="X236" i="1"/>
  <c r="Z236" i="1"/>
  <c r="AB236" i="1"/>
  <c r="AC236" i="1"/>
  <c r="AE236" i="1"/>
  <c r="AF236" i="1"/>
  <c r="AH236" i="1"/>
  <c r="AI236" i="1"/>
  <c r="AK236" i="1"/>
  <c r="AL236" i="1"/>
  <c r="AN236" i="1"/>
  <c r="AO236" i="1"/>
  <c r="AP236" i="1"/>
  <c r="AR236" i="1"/>
  <c r="AS236" i="1"/>
  <c r="AT236" i="1"/>
  <c r="AU236" i="1"/>
  <c r="AV236" i="1"/>
  <c r="AW236" i="1"/>
  <c r="AX236" i="1"/>
  <c r="AY236" i="1"/>
  <c r="AZ236" i="1"/>
  <c r="BC236" i="1"/>
  <c r="V237" i="1"/>
  <c r="X237" i="1"/>
  <c r="Z237" i="1"/>
  <c r="AB237" i="1"/>
  <c r="AC237" i="1"/>
  <c r="AE237" i="1"/>
  <c r="AF237" i="1"/>
  <c r="AH237" i="1"/>
  <c r="AI237" i="1"/>
  <c r="AK237" i="1"/>
  <c r="AL237" i="1"/>
  <c r="AN237" i="1"/>
  <c r="AO237" i="1"/>
  <c r="AP237" i="1"/>
  <c r="AR237" i="1"/>
  <c r="AS237" i="1"/>
  <c r="AT237" i="1"/>
  <c r="AU237" i="1"/>
  <c r="AV237" i="1"/>
  <c r="AW237" i="1"/>
  <c r="AX237" i="1"/>
  <c r="AY237" i="1"/>
  <c r="AZ237" i="1"/>
  <c r="BC237" i="1"/>
  <c r="V238" i="1"/>
  <c r="X238" i="1"/>
  <c r="Z238" i="1"/>
  <c r="AB238" i="1"/>
  <c r="AC238" i="1"/>
  <c r="AE238" i="1"/>
  <c r="AF238" i="1"/>
  <c r="AH238" i="1"/>
  <c r="AI238" i="1"/>
  <c r="AK238" i="1"/>
  <c r="AL238" i="1"/>
  <c r="AN238" i="1"/>
  <c r="AO238" i="1"/>
  <c r="AP238" i="1"/>
  <c r="AR238" i="1"/>
  <c r="AS238" i="1"/>
  <c r="AT238" i="1"/>
  <c r="AU238" i="1"/>
  <c r="AV238" i="1"/>
  <c r="AW238" i="1"/>
  <c r="AX238" i="1"/>
  <c r="AY238" i="1"/>
  <c r="AZ238" i="1"/>
  <c r="BC238" i="1"/>
  <c r="V239" i="1"/>
  <c r="X239" i="1"/>
  <c r="Z239" i="1"/>
  <c r="AB239" i="1"/>
  <c r="AC239" i="1"/>
  <c r="AE239" i="1"/>
  <c r="AF239" i="1"/>
  <c r="AH239" i="1"/>
  <c r="AI239" i="1"/>
  <c r="AK239" i="1"/>
  <c r="AL239" i="1"/>
  <c r="AN239" i="1"/>
  <c r="AO239" i="1"/>
  <c r="AP239" i="1"/>
  <c r="AR239" i="1"/>
  <c r="AS239" i="1"/>
  <c r="AT239" i="1"/>
  <c r="AU239" i="1"/>
  <c r="AV239" i="1"/>
  <c r="AW239" i="1"/>
  <c r="AX239" i="1"/>
  <c r="AY239" i="1"/>
  <c r="AZ239" i="1"/>
  <c r="BC239" i="1"/>
  <c r="V240" i="1"/>
  <c r="X240" i="1"/>
  <c r="Z240" i="1"/>
  <c r="AB240" i="1"/>
  <c r="AC240" i="1"/>
  <c r="AE240" i="1"/>
  <c r="AF240" i="1"/>
  <c r="AH240" i="1"/>
  <c r="AI240" i="1"/>
  <c r="AK240" i="1"/>
  <c r="AL240" i="1"/>
  <c r="AN240" i="1"/>
  <c r="AO240" i="1"/>
  <c r="AP240" i="1"/>
  <c r="AR240" i="1"/>
  <c r="AS240" i="1"/>
  <c r="AT240" i="1"/>
  <c r="AU240" i="1"/>
  <c r="AV240" i="1"/>
  <c r="AW240" i="1"/>
  <c r="AX240" i="1"/>
  <c r="AY240" i="1"/>
  <c r="AZ240" i="1"/>
  <c r="BC240" i="1"/>
  <c r="V241" i="1"/>
  <c r="X241" i="1"/>
  <c r="Z241" i="1"/>
  <c r="AB241" i="1"/>
  <c r="AC241" i="1"/>
  <c r="AE241" i="1"/>
  <c r="AF241" i="1"/>
  <c r="AH241" i="1"/>
  <c r="AI241" i="1"/>
  <c r="AK241" i="1"/>
  <c r="AL241" i="1"/>
  <c r="AN241" i="1"/>
  <c r="AO241" i="1"/>
  <c r="AP241" i="1"/>
  <c r="AR241" i="1"/>
  <c r="AS241" i="1"/>
  <c r="AT241" i="1"/>
  <c r="AU241" i="1"/>
  <c r="AV241" i="1"/>
  <c r="AW241" i="1"/>
  <c r="AX241" i="1"/>
  <c r="AY241" i="1"/>
  <c r="AZ241" i="1"/>
  <c r="BC241" i="1"/>
  <c r="V242" i="1"/>
  <c r="X242" i="1"/>
  <c r="Z242" i="1"/>
  <c r="AB242" i="1"/>
  <c r="AC242" i="1"/>
  <c r="AE242" i="1"/>
  <c r="AF242" i="1"/>
  <c r="AH242" i="1"/>
  <c r="AI242" i="1"/>
  <c r="AK242" i="1"/>
  <c r="AL242" i="1"/>
  <c r="AN242" i="1"/>
  <c r="AO242" i="1"/>
  <c r="AP242" i="1"/>
  <c r="AR242" i="1"/>
  <c r="AS242" i="1"/>
  <c r="AT242" i="1"/>
  <c r="AU242" i="1"/>
  <c r="AV242" i="1"/>
  <c r="AW242" i="1"/>
  <c r="AX242" i="1"/>
  <c r="AY242" i="1"/>
  <c r="AZ242" i="1"/>
  <c r="BC242" i="1"/>
  <c r="V243" i="1"/>
  <c r="X243" i="1"/>
  <c r="Z243" i="1"/>
  <c r="AB243" i="1"/>
  <c r="AC243" i="1"/>
  <c r="AE243" i="1"/>
  <c r="AF243" i="1"/>
  <c r="AH243" i="1"/>
  <c r="AI243" i="1"/>
  <c r="AK243" i="1"/>
  <c r="AL243" i="1"/>
  <c r="AN243" i="1"/>
  <c r="AO243" i="1"/>
  <c r="AP243" i="1"/>
  <c r="AR243" i="1"/>
  <c r="AS243" i="1"/>
  <c r="AT243" i="1"/>
  <c r="AU243" i="1"/>
  <c r="AV243" i="1"/>
  <c r="AW243" i="1"/>
  <c r="AX243" i="1"/>
  <c r="AY243" i="1"/>
  <c r="AZ243" i="1"/>
  <c r="BC243" i="1"/>
  <c r="V245" i="1"/>
  <c r="Z245" i="1"/>
  <c r="AC245" i="1"/>
  <c r="AF245" i="1"/>
  <c r="AI245" i="1"/>
  <c r="AL245" i="1"/>
  <c r="AO245" i="1"/>
  <c r="AR245" i="1"/>
  <c r="AT245" i="1"/>
  <c r="AV245" i="1"/>
  <c r="AX245" i="1"/>
  <c r="AZ245" i="1"/>
  <c r="V246" i="1"/>
  <c r="Z246" i="1"/>
  <c r="AC246" i="1"/>
  <c r="AF246" i="1"/>
  <c r="AI246" i="1"/>
  <c r="AL246" i="1"/>
  <c r="AO246" i="1"/>
  <c r="AR246" i="1"/>
  <c r="AT246" i="1"/>
  <c r="AV246" i="1"/>
  <c r="AX246" i="1"/>
  <c r="AZ246" i="1"/>
  <c r="V248" i="1"/>
  <c r="Z248" i="1"/>
  <c r="AC248" i="1"/>
  <c r="AF248" i="1"/>
  <c r="AI248" i="1"/>
  <c r="AL248" i="1"/>
  <c r="AO248" i="1"/>
  <c r="AR248" i="1"/>
  <c r="AT248" i="1"/>
  <c r="AV248" i="1"/>
  <c r="AX248" i="1"/>
  <c r="AZ248" i="1"/>
  <c r="V250" i="1"/>
  <c r="Z250" i="1"/>
  <c r="AC250" i="1"/>
  <c r="AF250" i="1"/>
  <c r="AI250" i="1"/>
  <c r="AL250" i="1"/>
  <c r="AO250" i="1"/>
  <c r="AR250" i="1"/>
  <c r="AT250" i="1"/>
  <c r="AV250" i="1"/>
  <c r="AX250" i="1"/>
  <c r="AZ250" i="1"/>
  <c r="V251" i="1"/>
  <c r="Z251" i="1"/>
  <c r="AC251" i="1"/>
  <c r="AF251" i="1"/>
  <c r="AI251" i="1"/>
  <c r="AL251" i="1"/>
  <c r="AO251" i="1"/>
  <c r="AR251" i="1"/>
  <c r="AT251" i="1"/>
  <c r="AV251" i="1"/>
  <c r="AX251" i="1"/>
  <c r="AZ251" i="1"/>
  <c r="V252" i="1"/>
  <c r="Z252" i="1"/>
  <c r="AC252" i="1"/>
  <c r="AF252" i="1"/>
  <c r="AI252" i="1"/>
  <c r="AL252" i="1"/>
  <c r="AO252" i="1"/>
  <c r="AR252" i="1"/>
  <c r="AT252" i="1"/>
  <c r="AV252" i="1"/>
  <c r="AX252" i="1"/>
  <c r="AZ252" i="1"/>
  <c r="V253" i="1"/>
  <c r="Z253" i="1"/>
  <c r="AC253" i="1"/>
  <c r="AF253" i="1"/>
  <c r="AI253" i="1"/>
  <c r="AL253" i="1"/>
  <c r="AO253" i="1"/>
  <c r="AR253" i="1"/>
  <c r="AT253" i="1"/>
  <c r="AV253" i="1"/>
  <c r="AX253" i="1"/>
  <c r="AZ253" i="1"/>
  <c r="V254" i="1"/>
  <c r="Z254" i="1"/>
  <c r="AC254" i="1"/>
  <c r="AF254" i="1"/>
  <c r="AI254" i="1"/>
  <c r="AL254" i="1"/>
  <c r="AO254" i="1"/>
  <c r="AR254" i="1"/>
  <c r="AT254" i="1"/>
  <c r="AV254" i="1"/>
  <c r="AX254" i="1"/>
  <c r="AZ254" i="1"/>
  <c r="V255" i="1"/>
  <c r="Z255" i="1"/>
  <c r="AC255" i="1"/>
  <c r="AF255" i="1"/>
  <c r="AI255" i="1"/>
  <c r="AL255" i="1"/>
  <c r="AO255" i="1"/>
  <c r="AR255" i="1"/>
  <c r="AT255" i="1"/>
  <c r="AV255" i="1"/>
  <c r="AX255" i="1"/>
  <c r="AZ255" i="1"/>
  <c r="V256" i="1"/>
  <c r="Z256" i="1"/>
  <c r="AC256" i="1"/>
  <c r="AF256" i="1"/>
  <c r="AI256" i="1"/>
  <c r="AL256" i="1"/>
  <c r="AO256" i="1"/>
  <c r="AR256" i="1"/>
  <c r="AT256" i="1"/>
  <c r="AV256" i="1"/>
  <c r="AX256" i="1"/>
  <c r="AZ256" i="1"/>
  <c r="V258" i="1"/>
  <c r="Z258" i="1"/>
  <c r="AC258" i="1"/>
  <c r="AF258" i="1"/>
  <c r="AI258" i="1"/>
  <c r="AL258" i="1"/>
  <c r="AO258" i="1"/>
  <c r="AR258" i="1"/>
  <c r="AT258" i="1"/>
  <c r="AV258" i="1"/>
  <c r="AX258" i="1"/>
  <c r="AZ258" i="1"/>
  <c r="V260" i="1"/>
  <c r="Z260" i="1"/>
  <c r="AC260" i="1"/>
  <c r="AF260" i="1"/>
  <c r="AI260" i="1"/>
  <c r="AL260" i="1"/>
  <c r="AO260" i="1"/>
  <c r="AR260" i="1"/>
  <c r="AT260" i="1"/>
  <c r="AV260" i="1"/>
  <c r="AX260" i="1"/>
  <c r="AZ260" i="1"/>
  <c r="V261" i="1"/>
  <c r="Z261" i="1"/>
  <c r="AC261" i="1"/>
  <c r="AF261" i="1"/>
  <c r="AI261" i="1"/>
  <c r="AL261" i="1"/>
  <c r="AO261" i="1"/>
  <c r="AR261" i="1"/>
  <c r="AT261" i="1"/>
  <c r="AV261" i="1"/>
  <c r="AX261" i="1"/>
  <c r="AZ261" i="1"/>
  <c r="V262" i="1"/>
  <c r="Z262" i="1"/>
  <c r="AC262" i="1"/>
  <c r="AF262" i="1"/>
  <c r="AI262" i="1"/>
  <c r="AL262" i="1"/>
  <c r="AO262" i="1"/>
  <c r="AR262" i="1"/>
  <c r="AT262" i="1"/>
  <c r="AV262" i="1"/>
  <c r="AX262" i="1"/>
  <c r="AZ262" i="1"/>
  <c r="V263" i="1"/>
  <c r="Z263" i="1"/>
  <c r="AC263" i="1"/>
  <c r="AF263" i="1"/>
  <c r="AI263" i="1"/>
  <c r="AL263" i="1"/>
  <c r="AO263" i="1"/>
  <c r="AR263" i="1"/>
  <c r="AT263" i="1"/>
  <c r="AV263" i="1"/>
  <c r="AX263" i="1"/>
  <c r="AZ263" i="1"/>
  <c r="V264" i="1"/>
  <c r="Z264" i="1"/>
  <c r="AC264" i="1"/>
  <c r="AF264" i="1"/>
  <c r="AI264" i="1"/>
  <c r="AL264" i="1"/>
  <c r="AO264" i="1"/>
  <c r="AR264" i="1"/>
  <c r="AT264" i="1"/>
  <c r="AV264" i="1"/>
  <c r="AX264" i="1"/>
  <c r="AZ264" i="1"/>
  <c r="V265" i="1"/>
  <c r="Z265" i="1"/>
  <c r="AC265" i="1"/>
  <c r="AF265" i="1"/>
  <c r="AI265" i="1"/>
  <c r="AL265" i="1"/>
  <c r="AO265" i="1"/>
  <c r="AR265" i="1"/>
  <c r="AT265" i="1"/>
  <c r="AV265" i="1"/>
  <c r="AX265" i="1"/>
  <c r="AZ265" i="1"/>
  <c r="V267" i="1"/>
  <c r="Z267" i="1"/>
  <c r="AC267" i="1"/>
  <c r="AF267" i="1"/>
  <c r="AI267" i="1"/>
  <c r="AL267" i="1"/>
  <c r="AO267" i="1"/>
  <c r="AR267" i="1"/>
  <c r="AT267" i="1"/>
  <c r="AV267" i="1"/>
  <c r="AX267" i="1"/>
  <c r="AZ267" i="1"/>
  <c r="V269" i="1"/>
  <c r="Z269" i="1"/>
  <c r="AC269" i="1"/>
  <c r="AF269" i="1"/>
  <c r="AI269" i="1"/>
  <c r="AL269" i="1"/>
  <c r="AO269" i="1"/>
  <c r="AR269" i="1"/>
  <c r="AT269" i="1"/>
  <c r="AV269" i="1"/>
  <c r="AX269" i="1"/>
  <c r="AZ269" i="1"/>
  <c r="V270" i="1"/>
  <c r="Z270" i="1"/>
  <c r="AC270" i="1"/>
  <c r="AF270" i="1"/>
  <c r="AI270" i="1"/>
  <c r="AL270" i="1"/>
  <c r="AO270" i="1"/>
  <c r="AR270" i="1"/>
  <c r="AT270" i="1"/>
  <c r="AV270" i="1"/>
  <c r="AX270" i="1"/>
  <c r="AZ270" i="1"/>
  <c r="V271" i="1"/>
  <c r="Z271" i="1"/>
  <c r="AC271" i="1"/>
  <c r="AF271" i="1"/>
  <c r="AI271" i="1"/>
  <c r="AL271" i="1"/>
  <c r="AO271" i="1"/>
  <c r="AR271" i="1"/>
  <c r="AT271" i="1"/>
  <c r="AV271" i="1"/>
  <c r="AX271" i="1"/>
  <c r="AZ271" i="1"/>
  <c r="V272" i="1"/>
  <c r="Z272" i="1"/>
  <c r="AC272" i="1"/>
  <c r="AF272" i="1"/>
  <c r="AI272" i="1"/>
  <c r="AL272" i="1"/>
  <c r="AO272" i="1"/>
  <c r="AR272" i="1"/>
  <c r="AT272" i="1"/>
  <c r="AV272" i="1"/>
  <c r="AX272" i="1"/>
  <c r="AZ272" i="1"/>
  <c r="V273" i="1"/>
  <c r="Z273" i="1"/>
  <c r="AC273" i="1"/>
  <c r="AF273" i="1"/>
  <c r="AI273" i="1"/>
  <c r="AL273" i="1"/>
  <c r="AO273" i="1"/>
  <c r="AR273" i="1"/>
  <c r="AT273" i="1"/>
  <c r="AV273" i="1"/>
  <c r="AX273" i="1"/>
  <c r="AZ273" i="1"/>
  <c r="V274" i="1"/>
  <c r="Z274" i="1"/>
  <c r="AC274" i="1"/>
  <c r="AF274" i="1"/>
  <c r="AI274" i="1"/>
  <c r="AL274" i="1"/>
  <c r="AO274" i="1"/>
  <c r="AR274" i="1"/>
  <c r="AT274" i="1"/>
  <c r="AV274" i="1"/>
  <c r="AX274" i="1"/>
  <c r="AZ274" i="1"/>
  <c r="V275" i="1"/>
  <c r="Z275" i="1"/>
  <c r="AC275" i="1"/>
  <c r="AF275" i="1"/>
  <c r="AI275" i="1"/>
  <c r="AL275" i="1"/>
  <c r="AO275" i="1"/>
  <c r="AR275" i="1"/>
  <c r="AT275" i="1"/>
  <c r="AV275" i="1"/>
  <c r="AX275" i="1"/>
  <c r="AZ275" i="1"/>
  <c r="V276" i="1"/>
  <c r="X276" i="1"/>
  <c r="Z276" i="1"/>
  <c r="AB276" i="1"/>
  <c r="AC276" i="1"/>
  <c r="AE276" i="1"/>
  <c r="AF276" i="1"/>
  <c r="AH276" i="1"/>
  <c r="AI276" i="1"/>
  <c r="AK276" i="1"/>
  <c r="AL276" i="1"/>
  <c r="AN276" i="1"/>
  <c r="AO276" i="1"/>
  <c r="AP276" i="1"/>
  <c r="AR276" i="1"/>
  <c r="AS276" i="1"/>
  <c r="AT276" i="1"/>
  <c r="AU276" i="1"/>
  <c r="AV276" i="1"/>
  <c r="AW276" i="1"/>
  <c r="AX276" i="1"/>
  <c r="AY276" i="1"/>
  <c r="AZ276" i="1"/>
  <c r="BC276" i="1"/>
  <c r="V278" i="1"/>
  <c r="X278" i="1"/>
  <c r="Z278" i="1"/>
  <c r="AB278" i="1"/>
  <c r="AC278" i="1"/>
  <c r="AE278" i="1"/>
  <c r="AF278" i="1"/>
  <c r="AH278" i="1"/>
  <c r="AI278" i="1"/>
  <c r="AK278" i="1"/>
  <c r="AL278" i="1"/>
  <c r="AN278" i="1"/>
  <c r="AO278" i="1"/>
  <c r="AP278" i="1"/>
  <c r="AR278" i="1"/>
  <c r="AS278" i="1"/>
  <c r="AT278" i="1"/>
  <c r="AU278" i="1"/>
  <c r="AV278" i="1"/>
  <c r="AW278" i="1"/>
  <c r="AX278" i="1"/>
  <c r="AY278" i="1"/>
  <c r="AZ278" i="1"/>
  <c r="BC278" i="1"/>
  <c r="V279" i="1"/>
  <c r="X279" i="1"/>
  <c r="Z279" i="1"/>
  <c r="AB279" i="1"/>
  <c r="AC279" i="1"/>
  <c r="AE279" i="1"/>
  <c r="AF279" i="1"/>
  <c r="AH279" i="1"/>
  <c r="AI279" i="1"/>
  <c r="AK279" i="1"/>
  <c r="AL279" i="1"/>
  <c r="AN279" i="1"/>
  <c r="AO279" i="1"/>
  <c r="AP279" i="1"/>
  <c r="AR279" i="1"/>
  <c r="AS279" i="1"/>
  <c r="AT279" i="1"/>
  <c r="AU279" i="1"/>
  <c r="AV279" i="1"/>
  <c r="AW279" i="1"/>
  <c r="AX279" i="1"/>
  <c r="AY279" i="1"/>
  <c r="AZ279" i="1"/>
  <c r="BC279" i="1"/>
  <c r="V280" i="1"/>
  <c r="X280" i="1"/>
  <c r="Z280" i="1"/>
  <c r="AB280" i="1"/>
  <c r="AC280" i="1"/>
  <c r="AE280" i="1"/>
  <c r="AF280" i="1"/>
  <c r="AH280" i="1"/>
  <c r="AI280" i="1"/>
  <c r="AK280" i="1"/>
  <c r="AL280" i="1"/>
  <c r="AN280" i="1"/>
  <c r="AO280" i="1"/>
  <c r="AP280" i="1"/>
  <c r="AR280" i="1"/>
  <c r="AS280" i="1"/>
  <c r="AT280" i="1"/>
  <c r="AU280" i="1"/>
  <c r="AV280" i="1"/>
  <c r="AW280" i="1"/>
  <c r="AX280" i="1"/>
  <c r="AY280" i="1"/>
  <c r="AZ280" i="1"/>
  <c r="BC280" i="1"/>
  <c r="V281" i="1"/>
  <c r="X281" i="1"/>
  <c r="Z281" i="1"/>
  <c r="AB281" i="1"/>
  <c r="AC281" i="1"/>
  <c r="AE281" i="1"/>
  <c r="AF281" i="1"/>
  <c r="AH281" i="1"/>
  <c r="AI281" i="1"/>
  <c r="AK281" i="1"/>
  <c r="AL281" i="1"/>
  <c r="AN281" i="1"/>
  <c r="AO281" i="1"/>
  <c r="AP281" i="1"/>
  <c r="AR281" i="1"/>
  <c r="AS281" i="1"/>
  <c r="AT281" i="1"/>
  <c r="AU281" i="1"/>
  <c r="AV281" i="1"/>
  <c r="AW281" i="1"/>
  <c r="AX281" i="1"/>
  <c r="AY281" i="1"/>
  <c r="AZ281" i="1"/>
  <c r="BC281" i="1"/>
  <c r="V282" i="1"/>
  <c r="X282" i="1"/>
  <c r="Z282" i="1"/>
  <c r="AB282" i="1"/>
  <c r="AC282" i="1"/>
  <c r="AE282" i="1"/>
  <c r="AF282" i="1"/>
  <c r="AH282" i="1"/>
  <c r="AI282" i="1"/>
  <c r="AK282" i="1"/>
  <c r="AL282" i="1"/>
  <c r="AN282" i="1"/>
  <c r="AO282" i="1"/>
  <c r="AP282" i="1"/>
  <c r="AR282" i="1"/>
  <c r="AS282" i="1"/>
  <c r="AT282" i="1"/>
  <c r="AU282" i="1"/>
  <c r="AV282" i="1"/>
  <c r="AW282" i="1"/>
  <c r="AX282" i="1"/>
  <c r="AY282" i="1"/>
  <c r="AZ282" i="1"/>
  <c r="BC282" i="1"/>
  <c r="V283" i="1"/>
  <c r="X283" i="1"/>
  <c r="Z283" i="1"/>
  <c r="AB283" i="1"/>
  <c r="AC283" i="1"/>
  <c r="AE283" i="1"/>
  <c r="AF283" i="1"/>
  <c r="AH283" i="1"/>
  <c r="AI283" i="1"/>
  <c r="AK283" i="1"/>
  <c r="AL283" i="1"/>
  <c r="AN283" i="1"/>
  <c r="AO283" i="1"/>
  <c r="AP283" i="1"/>
  <c r="AR283" i="1"/>
  <c r="AS283" i="1"/>
  <c r="AT283" i="1"/>
  <c r="AU283" i="1"/>
  <c r="AV283" i="1"/>
  <c r="AW283" i="1"/>
  <c r="AX283" i="1"/>
  <c r="AY283" i="1"/>
  <c r="AZ283" i="1"/>
  <c r="BC283" i="1"/>
  <c r="V284" i="1"/>
  <c r="X284" i="1"/>
  <c r="Z284" i="1"/>
  <c r="AB284" i="1"/>
  <c r="AC284" i="1"/>
  <c r="AE284" i="1"/>
  <c r="AF284" i="1"/>
  <c r="AH284" i="1"/>
  <c r="AI284" i="1"/>
  <c r="AK284" i="1"/>
  <c r="AL284" i="1"/>
  <c r="AN284" i="1"/>
  <c r="AO284" i="1"/>
  <c r="AP284" i="1"/>
  <c r="AR284" i="1"/>
  <c r="AS284" i="1"/>
  <c r="AT284" i="1"/>
  <c r="AU284" i="1"/>
  <c r="AV284" i="1"/>
  <c r="AW284" i="1"/>
  <c r="AX284" i="1"/>
  <c r="AY284" i="1"/>
  <c r="AZ284" i="1"/>
  <c r="BC284" i="1"/>
  <c r="V285" i="1"/>
  <c r="X285" i="1"/>
  <c r="Z285" i="1"/>
  <c r="AB285" i="1"/>
  <c r="AC285" i="1"/>
  <c r="AE285" i="1"/>
  <c r="AF285" i="1"/>
  <c r="AH285" i="1"/>
  <c r="AI285" i="1"/>
  <c r="AK285" i="1"/>
  <c r="AL285" i="1"/>
  <c r="AN285" i="1"/>
  <c r="AO285" i="1"/>
  <c r="AP285" i="1"/>
  <c r="AR285" i="1"/>
  <c r="AS285" i="1"/>
  <c r="AT285" i="1"/>
  <c r="AU285" i="1"/>
  <c r="AV285" i="1"/>
  <c r="AW285" i="1"/>
  <c r="AX285" i="1"/>
  <c r="AY285" i="1"/>
  <c r="AZ285" i="1"/>
  <c r="BC285" i="1"/>
  <c r="V286" i="1"/>
  <c r="X286" i="1"/>
  <c r="Z286" i="1"/>
  <c r="AB286" i="1"/>
  <c r="AC286" i="1"/>
  <c r="AE286" i="1"/>
  <c r="AF286" i="1"/>
  <c r="AH286" i="1"/>
  <c r="AI286" i="1"/>
  <c r="AK286" i="1"/>
  <c r="AL286" i="1"/>
  <c r="AN286" i="1"/>
  <c r="AO286" i="1"/>
  <c r="AP286" i="1"/>
  <c r="AR286" i="1"/>
  <c r="AS286" i="1"/>
  <c r="AT286" i="1"/>
  <c r="AU286" i="1"/>
  <c r="AV286" i="1"/>
  <c r="AW286" i="1"/>
  <c r="AX286" i="1"/>
  <c r="AY286" i="1"/>
  <c r="AZ286" i="1"/>
  <c r="BC286" i="1"/>
  <c r="V287" i="1"/>
  <c r="Z287" i="1"/>
  <c r="AC287" i="1"/>
  <c r="AF287" i="1"/>
  <c r="AI287" i="1"/>
  <c r="AL287" i="1"/>
  <c r="AO287" i="1"/>
  <c r="AR287" i="1"/>
  <c r="AT287" i="1"/>
  <c r="AV287" i="1"/>
  <c r="AX287" i="1"/>
  <c r="AZ287" i="1"/>
  <c r="V288" i="1"/>
  <c r="X288" i="1"/>
  <c r="Z288" i="1"/>
  <c r="AB288" i="1"/>
  <c r="AC288" i="1"/>
  <c r="AE288" i="1"/>
  <c r="AF288" i="1"/>
  <c r="AH288" i="1"/>
  <c r="AI288" i="1"/>
  <c r="AK288" i="1"/>
  <c r="AL288" i="1"/>
  <c r="AN288" i="1"/>
  <c r="AO288" i="1"/>
  <c r="AP288" i="1"/>
  <c r="AR288" i="1"/>
  <c r="AS288" i="1"/>
  <c r="AT288" i="1"/>
  <c r="AU288" i="1"/>
  <c r="AV288" i="1"/>
  <c r="AW288" i="1"/>
  <c r="AX288" i="1"/>
  <c r="AY288" i="1"/>
  <c r="AZ288" i="1"/>
  <c r="BC288" i="1"/>
  <c r="V290" i="1"/>
  <c r="X290" i="1"/>
  <c r="Z290" i="1"/>
  <c r="AB290" i="1"/>
  <c r="AC290" i="1"/>
  <c r="AE290" i="1"/>
  <c r="AF290" i="1"/>
  <c r="AH290" i="1"/>
  <c r="AI290" i="1"/>
  <c r="AK290" i="1"/>
  <c r="AL290" i="1"/>
  <c r="AN290" i="1"/>
  <c r="AO290" i="1"/>
  <c r="AP290" i="1"/>
  <c r="AR290" i="1"/>
  <c r="AS290" i="1"/>
  <c r="AT290" i="1"/>
  <c r="AU290" i="1"/>
  <c r="AV290" i="1"/>
  <c r="AW290" i="1"/>
  <c r="AX290" i="1"/>
  <c r="AY290" i="1"/>
  <c r="AZ290" i="1"/>
  <c r="BC290" i="1"/>
  <c r="V291" i="1"/>
  <c r="X291" i="1"/>
  <c r="Z291" i="1"/>
  <c r="AB291" i="1"/>
  <c r="AC291" i="1"/>
  <c r="AE291" i="1"/>
  <c r="AF291" i="1"/>
  <c r="AH291" i="1"/>
  <c r="AI291" i="1"/>
  <c r="AK291" i="1"/>
  <c r="AL291" i="1"/>
  <c r="AN291" i="1"/>
  <c r="AO291" i="1"/>
  <c r="AP291" i="1"/>
  <c r="AR291" i="1"/>
  <c r="AS291" i="1"/>
  <c r="AT291" i="1"/>
  <c r="AU291" i="1"/>
  <c r="AV291" i="1"/>
  <c r="AW291" i="1"/>
  <c r="AX291" i="1"/>
  <c r="AY291" i="1"/>
  <c r="AZ291" i="1"/>
  <c r="BC291" i="1"/>
  <c r="V292" i="1"/>
  <c r="X292" i="1"/>
  <c r="Z292" i="1"/>
  <c r="AB292" i="1"/>
  <c r="AC292" i="1"/>
  <c r="AE292" i="1"/>
  <c r="AF292" i="1"/>
  <c r="AH292" i="1"/>
  <c r="AI292" i="1"/>
  <c r="AK292" i="1"/>
  <c r="AL292" i="1"/>
  <c r="AN292" i="1"/>
  <c r="AO292" i="1"/>
  <c r="AP292" i="1"/>
  <c r="AR292" i="1"/>
  <c r="AS292" i="1"/>
  <c r="AT292" i="1"/>
  <c r="AU292" i="1"/>
  <c r="AV292" i="1"/>
  <c r="AW292" i="1"/>
  <c r="AX292" i="1"/>
  <c r="AY292" i="1"/>
  <c r="AZ292" i="1"/>
  <c r="BC292" i="1"/>
  <c r="V293" i="1"/>
  <c r="X293" i="1"/>
  <c r="Z293" i="1"/>
  <c r="AB293" i="1"/>
  <c r="AC293" i="1"/>
  <c r="AE293" i="1"/>
  <c r="AF293" i="1"/>
  <c r="AH293" i="1"/>
  <c r="AI293" i="1"/>
  <c r="AK293" i="1"/>
  <c r="AL293" i="1"/>
  <c r="AN293" i="1"/>
  <c r="AO293" i="1"/>
  <c r="AP293" i="1"/>
  <c r="AR293" i="1"/>
  <c r="AS293" i="1"/>
  <c r="AT293" i="1"/>
  <c r="AU293" i="1"/>
  <c r="AV293" i="1"/>
  <c r="AW293" i="1"/>
  <c r="AX293" i="1"/>
  <c r="AY293" i="1"/>
  <c r="AZ293" i="1"/>
  <c r="BC293" i="1"/>
  <c r="V295" i="1"/>
  <c r="X295" i="1"/>
  <c r="Z295" i="1"/>
  <c r="AB295" i="1"/>
  <c r="AC295" i="1"/>
  <c r="AE295" i="1"/>
  <c r="AF295" i="1"/>
  <c r="AH295" i="1"/>
  <c r="AI295" i="1"/>
  <c r="AK295" i="1"/>
  <c r="AL295" i="1"/>
  <c r="AN295" i="1"/>
  <c r="AO295" i="1"/>
  <c r="AP295" i="1"/>
  <c r="AR295" i="1"/>
  <c r="AS295" i="1"/>
  <c r="AT295" i="1"/>
  <c r="AU295" i="1"/>
  <c r="AV295" i="1"/>
  <c r="AW295" i="1"/>
  <c r="AX295" i="1"/>
  <c r="AY295" i="1"/>
  <c r="AZ295" i="1"/>
  <c r="BC295" i="1"/>
  <c r="V296" i="1"/>
  <c r="X296" i="1"/>
  <c r="Z296" i="1"/>
  <c r="AB296" i="1"/>
  <c r="AC296" i="1"/>
  <c r="AE296" i="1"/>
  <c r="AF296" i="1"/>
  <c r="AH296" i="1"/>
  <c r="AI296" i="1"/>
  <c r="AK296" i="1"/>
  <c r="AL296" i="1"/>
  <c r="AN296" i="1"/>
  <c r="AO296" i="1"/>
  <c r="AP296" i="1"/>
  <c r="AR296" i="1"/>
  <c r="AS296" i="1"/>
  <c r="AT296" i="1"/>
  <c r="AU296" i="1"/>
  <c r="AV296" i="1"/>
  <c r="AW296" i="1"/>
  <c r="AX296" i="1"/>
  <c r="AY296" i="1"/>
  <c r="AZ296" i="1"/>
  <c r="BC296" i="1"/>
  <c r="V297" i="1"/>
  <c r="X297" i="1"/>
  <c r="Z297" i="1"/>
  <c r="AB297" i="1"/>
  <c r="AC297" i="1"/>
  <c r="AE297" i="1"/>
  <c r="AF297" i="1"/>
  <c r="AH297" i="1"/>
  <c r="AI297" i="1"/>
  <c r="AK297" i="1"/>
  <c r="AL297" i="1"/>
  <c r="AN297" i="1"/>
  <c r="AO297" i="1"/>
  <c r="AP297" i="1"/>
  <c r="AR297" i="1"/>
  <c r="AS297" i="1"/>
  <c r="AT297" i="1"/>
  <c r="AU297" i="1"/>
  <c r="AV297" i="1"/>
  <c r="AW297" i="1"/>
  <c r="AX297" i="1"/>
  <c r="AY297" i="1"/>
  <c r="AZ297" i="1"/>
  <c r="BC297" i="1"/>
  <c r="V298" i="1"/>
  <c r="X298" i="1"/>
  <c r="Z298" i="1"/>
  <c r="AB298" i="1"/>
  <c r="AC298" i="1"/>
  <c r="AE298" i="1"/>
  <c r="AF298" i="1"/>
  <c r="AH298" i="1"/>
  <c r="AI298" i="1"/>
  <c r="AK298" i="1"/>
  <c r="AL298" i="1"/>
  <c r="AN298" i="1"/>
  <c r="AO298" i="1"/>
  <c r="AP298" i="1"/>
  <c r="AR298" i="1"/>
  <c r="AS298" i="1"/>
  <c r="AT298" i="1"/>
  <c r="AU298" i="1"/>
  <c r="AV298" i="1"/>
  <c r="AW298" i="1"/>
  <c r="AX298" i="1"/>
  <c r="AY298" i="1"/>
  <c r="AZ298" i="1"/>
  <c r="BC298" i="1"/>
  <c r="V299" i="1"/>
  <c r="X299" i="1"/>
  <c r="Z299" i="1"/>
  <c r="AB299" i="1"/>
  <c r="AC299" i="1"/>
  <c r="AE299" i="1"/>
  <c r="AF299" i="1"/>
  <c r="AH299" i="1"/>
  <c r="AI299" i="1"/>
  <c r="AK299" i="1"/>
  <c r="AL299" i="1"/>
  <c r="AN299" i="1"/>
  <c r="AO299" i="1"/>
  <c r="AP299" i="1"/>
  <c r="AR299" i="1"/>
  <c r="AS299" i="1"/>
  <c r="AT299" i="1"/>
  <c r="AU299" i="1"/>
  <c r="AV299" i="1"/>
  <c r="AW299" i="1"/>
  <c r="AX299" i="1"/>
  <c r="AY299" i="1"/>
  <c r="AZ299" i="1"/>
  <c r="BC299" i="1"/>
  <c r="V300" i="1"/>
  <c r="X300" i="1"/>
  <c r="Z300" i="1"/>
  <c r="AB300" i="1"/>
  <c r="AC300" i="1"/>
  <c r="AE300" i="1"/>
  <c r="AF300" i="1"/>
  <c r="AH300" i="1"/>
  <c r="AI300" i="1"/>
  <c r="AK300" i="1"/>
  <c r="AL300" i="1"/>
  <c r="AN300" i="1"/>
  <c r="AO300" i="1"/>
  <c r="AP300" i="1"/>
  <c r="AR300" i="1"/>
  <c r="AS300" i="1"/>
  <c r="AT300" i="1"/>
  <c r="AU300" i="1"/>
  <c r="AV300" i="1"/>
  <c r="AW300" i="1"/>
  <c r="AX300" i="1"/>
  <c r="AY300" i="1"/>
  <c r="AZ300" i="1"/>
  <c r="BC300" i="1"/>
  <c r="V301" i="1"/>
  <c r="Z301" i="1"/>
  <c r="AC301" i="1"/>
  <c r="AF301" i="1"/>
  <c r="AI301" i="1"/>
  <c r="AL301" i="1"/>
  <c r="AO301" i="1"/>
  <c r="AR301" i="1"/>
  <c r="AT301" i="1"/>
  <c r="AV301" i="1"/>
  <c r="AX301" i="1"/>
  <c r="AZ301" i="1"/>
  <c r="V302" i="1"/>
  <c r="Z302" i="1"/>
  <c r="AO302" i="1"/>
  <c r="AR302" i="1"/>
  <c r="V303" i="1"/>
  <c r="X303" i="1"/>
  <c r="Z303" i="1"/>
  <c r="AB303" i="1"/>
  <c r="AC303" i="1"/>
  <c r="AE303" i="1"/>
  <c r="AF303" i="1"/>
  <c r="AH303" i="1"/>
  <c r="AI303" i="1"/>
  <c r="AK303" i="1"/>
  <c r="AL303" i="1"/>
  <c r="AN303" i="1"/>
  <c r="AO303" i="1"/>
  <c r="AP303" i="1"/>
  <c r="AR303" i="1"/>
  <c r="AS303" i="1"/>
  <c r="AT303" i="1"/>
  <c r="AU303" i="1"/>
  <c r="AV303" i="1"/>
  <c r="AW303" i="1"/>
  <c r="AX303" i="1"/>
  <c r="AY303" i="1"/>
  <c r="AZ303" i="1"/>
  <c r="BC303" i="1"/>
  <c r="V304" i="1"/>
  <c r="X304" i="1"/>
  <c r="Z304" i="1"/>
  <c r="AB304" i="1"/>
  <c r="AC304" i="1"/>
  <c r="AE304" i="1"/>
  <c r="AF304" i="1"/>
  <c r="AH304" i="1"/>
  <c r="AI304" i="1"/>
  <c r="AK304" i="1"/>
  <c r="AL304" i="1"/>
  <c r="AN304" i="1"/>
  <c r="AO304" i="1"/>
  <c r="AP304" i="1"/>
  <c r="AR304" i="1"/>
  <c r="AS304" i="1"/>
  <c r="AT304" i="1"/>
  <c r="AU304" i="1"/>
  <c r="AV304" i="1"/>
  <c r="AW304" i="1"/>
  <c r="AX304" i="1"/>
  <c r="AY304" i="1"/>
  <c r="AZ304" i="1"/>
  <c r="BC304" i="1"/>
  <c r="V306" i="1"/>
  <c r="X306" i="1"/>
  <c r="Z306" i="1"/>
  <c r="AB306" i="1"/>
  <c r="AC306" i="1"/>
  <c r="AE306" i="1"/>
  <c r="AF306" i="1"/>
  <c r="AH306" i="1"/>
  <c r="AI306" i="1"/>
  <c r="AK306" i="1"/>
  <c r="AL306" i="1"/>
  <c r="AN306" i="1"/>
  <c r="AO306" i="1"/>
  <c r="AP306" i="1"/>
  <c r="AR306" i="1"/>
  <c r="AS306" i="1"/>
  <c r="AT306" i="1"/>
  <c r="AU306" i="1"/>
  <c r="AV306" i="1"/>
  <c r="AW306" i="1"/>
  <c r="AX306" i="1"/>
  <c r="AY306" i="1"/>
  <c r="AZ306" i="1"/>
  <c r="BC306" i="1"/>
  <c r="V307" i="1"/>
  <c r="X307" i="1"/>
  <c r="Z307" i="1"/>
  <c r="AB307" i="1"/>
  <c r="AC307" i="1"/>
  <c r="AE307" i="1"/>
  <c r="AF307" i="1"/>
  <c r="AH307" i="1"/>
  <c r="AI307" i="1"/>
  <c r="AK307" i="1"/>
  <c r="AL307" i="1"/>
  <c r="AN307" i="1"/>
  <c r="AO307" i="1"/>
  <c r="AP307" i="1"/>
  <c r="AR307" i="1"/>
  <c r="AS307" i="1"/>
  <c r="AT307" i="1"/>
  <c r="AU307" i="1"/>
  <c r="AV307" i="1"/>
  <c r="AW307" i="1"/>
  <c r="AX307" i="1"/>
  <c r="AY307" i="1"/>
  <c r="AZ307" i="1"/>
  <c r="BC307" i="1"/>
  <c r="V308" i="1"/>
  <c r="X308" i="1"/>
  <c r="Z308" i="1"/>
  <c r="AB308" i="1"/>
  <c r="AC308" i="1"/>
  <c r="AE308" i="1"/>
  <c r="AF308" i="1"/>
  <c r="AH308" i="1"/>
  <c r="AI308" i="1"/>
  <c r="AK308" i="1"/>
  <c r="AL308" i="1"/>
  <c r="AN308" i="1"/>
  <c r="AO308" i="1"/>
  <c r="AP308" i="1"/>
  <c r="AR308" i="1"/>
  <c r="AS308" i="1"/>
  <c r="AT308" i="1"/>
  <c r="AU308" i="1"/>
  <c r="AV308" i="1"/>
  <c r="AW308" i="1"/>
  <c r="AX308" i="1"/>
  <c r="AY308" i="1"/>
  <c r="AZ308" i="1"/>
  <c r="BC308" i="1"/>
  <c r="V309" i="1"/>
  <c r="X309" i="1"/>
  <c r="Z309" i="1"/>
  <c r="AB309" i="1"/>
  <c r="AC309" i="1"/>
  <c r="AE309" i="1"/>
  <c r="AF309" i="1"/>
  <c r="AH309" i="1"/>
  <c r="AI309" i="1"/>
  <c r="AK309" i="1"/>
  <c r="AL309" i="1"/>
  <c r="AN309" i="1"/>
  <c r="AO309" i="1"/>
  <c r="AP309" i="1"/>
  <c r="AR309" i="1"/>
  <c r="AS309" i="1"/>
  <c r="AT309" i="1"/>
  <c r="AU309" i="1"/>
  <c r="AV309" i="1"/>
  <c r="AW309" i="1"/>
  <c r="AX309" i="1"/>
  <c r="AY309" i="1"/>
  <c r="AZ309" i="1"/>
  <c r="BC309" i="1"/>
  <c r="V311" i="1"/>
  <c r="X311" i="1"/>
  <c r="Z311" i="1"/>
  <c r="AB311" i="1"/>
  <c r="AC311" i="1"/>
  <c r="AE311" i="1"/>
  <c r="AF311" i="1"/>
  <c r="AH311" i="1"/>
  <c r="AI311" i="1"/>
  <c r="AK311" i="1"/>
  <c r="AL311" i="1"/>
  <c r="AN311" i="1"/>
  <c r="AO311" i="1"/>
  <c r="AP311" i="1"/>
  <c r="AR311" i="1"/>
  <c r="AS311" i="1"/>
  <c r="AT311" i="1"/>
  <c r="AU311" i="1"/>
  <c r="AV311" i="1"/>
  <c r="AW311" i="1"/>
  <c r="AX311" i="1"/>
  <c r="AY311" i="1"/>
  <c r="AZ311" i="1"/>
  <c r="BC311" i="1"/>
  <c r="V312" i="1"/>
  <c r="X312" i="1"/>
  <c r="Z312" i="1"/>
  <c r="AB312" i="1"/>
  <c r="AC312" i="1"/>
  <c r="AE312" i="1"/>
  <c r="AF312" i="1"/>
  <c r="AH312" i="1"/>
  <c r="AI312" i="1"/>
  <c r="AK312" i="1"/>
  <c r="AL312" i="1"/>
  <c r="AN312" i="1"/>
  <c r="AO312" i="1"/>
  <c r="AP312" i="1"/>
  <c r="AR312" i="1"/>
  <c r="AS312" i="1"/>
  <c r="AT312" i="1"/>
  <c r="AU312" i="1"/>
  <c r="AV312" i="1"/>
  <c r="AW312" i="1"/>
  <c r="AX312" i="1"/>
  <c r="AY312" i="1"/>
  <c r="AZ312" i="1"/>
  <c r="BC312" i="1"/>
  <c r="V313" i="1"/>
  <c r="X313" i="1"/>
  <c r="Z313" i="1"/>
  <c r="AB313" i="1"/>
  <c r="AC313" i="1"/>
  <c r="AE313" i="1"/>
  <c r="AF313" i="1"/>
  <c r="AH313" i="1"/>
  <c r="AI313" i="1"/>
  <c r="AK313" i="1"/>
  <c r="AL313" i="1"/>
  <c r="AN313" i="1"/>
  <c r="AO313" i="1"/>
  <c r="AP313" i="1"/>
  <c r="AR313" i="1"/>
  <c r="AS313" i="1"/>
  <c r="AT313" i="1"/>
  <c r="AU313" i="1"/>
  <c r="AV313" i="1"/>
  <c r="AW313" i="1"/>
  <c r="AX313" i="1"/>
  <c r="AY313" i="1"/>
  <c r="AZ313" i="1"/>
  <c r="BC313" i="1"/>
  <c r="V314" i="1"/>
  <c r="X314" i="1"/>
  <c r="Z314" i="1"/>
  <c r="AB314" i="1"/>
  <c r="AC314" i="1"/>
  <c r="AE314" i="1"/>
  <c r="AF314" i="1"/>
  <c r="AH314" i="1"/>
  <c r="AI314" i="1"/>
  <c r="AK314" i="1"/>
  <c r="AL314" i="1"/>
  <c r="AN314" i="1"/>
  <c r="AO314" i="1"/>
  <c r="AP314" i="1"/>
  <c r="AR314" i="1"/>
  <c r="AS314" i="1"/>
  <c r="AT314" i="1"/>
  <c r="AU314" i="1"/>
  <c r="AV314" i="1"/>
  <c r="AW314" i="1"/>
  <c r="AX314" i="1"/>
  <c r="AY314" i="1"/>
  <c r="AZ314" i="1"/>
  <c r="BC314" i="1"/>
  <c r="AO315" i="1"/>
  <c r="AP315" i="1"/>
  <c r="AR315" i="1"/>
  <c r="AS315" i="1"/>
  <c r="AT315" i="1"/>
  <c r="AU315" i="1"/>
  <c r="AV315" i="1"/>
  <c r="AW315" i="1"/>
  <c r="AX315" i="1"/>
  <c r="AY315" i="1"/>
  <c r="AZ315" i="1"/>
  <c r="BC315" i="1"/>
  <c r="AO316" i="1"/>
  <c r="AP316" i="1"/>
  <c r="AR316" i="1"/>
  <c r="AS316" i="1"/>
  <c r="AT316" i="1"/>
  <c r="AU316" i="1"/>
  <c r="AV316" i="1"/>
  <c r="AW316" i="1"/>
  <c r="AX316" i="1"/>
  <c r="AY316" i="1"/>
  <c r="AZ316" i="1"/>
  <c r="BC316" i="1"/>
  <c r="AO318" i="1"/>
  <c r="AP318" i="1"/>
  <c r="AR318" i="1"/>
  <c r="AS318" i="1"/>
  <c r="AT318" i="1"/>
  <c r="AU318" i="1"/>
  <c r="AV318" i="1"/>
  <c r="AW318" i="1"/>
  <c r="AX318" i="1"/>
  <c r="AY318" i="1"/>
  <c r="AZ318" i="1"/>
  <c r="BC318" i="1"/>
  <c r="AO319" i="1"/>
  <c r="AR319" i="1"/>
  <c r="AO320" i="1"/>
  <c r="AP320" i="1"/>
  <c r="AR320" i="1"/>
  <c r="AS320" i="1"/>
  <c r="AT320" i="1"/>
  <c r="AU320" i="1"/>
  <c r="AV320" i="1"/>
  <c r="AW320" i="1"/>
  <c r="AX320" i="1"/>
  <c r="AY320" i="1"/>
  <c r="AZ320" i="1"/>
  <c r="BC320" i="1"/>
  <c r="AO322" i="1"/>
  <c r="AP322" i="1"/>
  <c r="AR322" i="1"/>
  <c r="AS322" i="1"/>
  <c r="AT322" i="1"/>
  <c r="AU322" i="1"/>
  <c r="AV322" i="1"/>
  <c r="AW322" i="1"/>
  <c r="AX322" i="1"/>
  <c r="AY322" i="1"/>
  <c r="AZ322" i="1"/>
  <c r="BC322" i="1"/>
  <c r="AO323" i="1"/>
  <c r="AP323" i="1"/>
  <c r="AR323" i="1"/>
  <c r="AS323" i="1"/>
  <c r="AT323" i="1"/>
  <c r="AU323" i="1"/>
  <c r="AV323" i="1"/>
  <c r="AW323" i="1"/>
  <c r="AX323" i="1"/>
  <c r="AY323" i="1"/>
  <c r="AZ323" i="1"/>
  <c r="BC323" i="1"/>
  <c r="AO324" i="1"/>
  <c r="AP324" i="1"/>
  <c r="AR324" i="1"/>
  <c r="AS324" i="1"/>
  <c r="AT324" i="1"/>
  <c r="AU324" i="1"/>
  <c r="AV324" i="1"/>
  <c r="AW324" i="1"/>
  <c r="AX324" i="1"/>
  <c r="AY324" i="1"/>
  <c r="AZ324" i="1"/>
  <c r="BC324" i="1"/>
  <c r="AO325" i="1"/>
  <c r="AP325" i="1"/>
  <c r="AR325" i="1"/>
  <c r="AS325" i="1"/>
  <c r="AT325" i="1"/>
  <c r="AU325" i="1"/>
  <c r="AV325" i="1"/>
  <c r="AW325" i="1"/>
  <c r="AX325" i="1"/>
  <c r="AY325" i="1"/>
  <c r="AZ325" i="1"/>
  <c r="BC325" i="1"/>
  <c r="AO326" i="1"/>
  <c r="AP326" i="1"/>
  <c r="AR326" i="1"/>
  <c r="AS326" i="1"/>
  <c r="AT326" i="1"/>
  <c r="AU326" i="1"/>
  <c r="AV326" i="1"/>
  <c r="AW326" i="1"/>
  <c r="AX326" i="1"/>
  <c r="AY326" i="1"/>
  <c r="AZ326" i="1"/>
  <c r="BC326" i="1"/>
  <c r="AO327" i="1"/>
  <c r="AP327" i="1"/>
  <c r="AR327" i="1"/>
  <c r="AS327" i="1"/>
  <c r="AT327" i="1"/>
  <c r="AU327" i="1"/>
  <c r="AV327" i="1"/>
  <c r="AW327" i="1"/>
  <c r="AX327" i="1"/>
  <c r="AY327" i="1"/>
  <c r="AZ327" i="1"/>
  <c r="BC327" i="1"/>
  <c r="AO328" i="1"/>
  <c r="AP328" i="1"/>
  <c r="AR328" i="1"/>
  <c r="AS328" i="1"/>
  <c r="AT328" i="1"/>
  <c r="AU328" i="1"/>
  <c r="AV328" i="1"/>
  <c r="AW328" i="1"/>
  <c r="AX328" i="1"/>
  <c r="AY328" i="1"/>
  <c r="AZ328" i="1"/>
  <c r="BC328" i="1"/>
  <c r="AO329" i="1"/>
  <c r="AP329" i="1"/>
  <c r="AR329" i="1"/>
  <c r="AS329" i="1"/>
  <c r="AT329" i="1"/>
  <c r="AU329" i="1"/>
  <c r="AV329" i="1"/>
  <c r="AW329" i="1"/>
  <c r="AX329" i="1"/>
  <c r="AY329" i="1"/>
  <c r="AZ329" i="1"/>
  <c r="BC329" i="1"/>
  <c r="AO330" i="1"/>
  <c r="AP330" i="1"/>
  <c r="AR330" i="1"/>
  <c r="AS330" i="1"/>
  <c r="AT330" i="1"/>
  <c r="AU330" i="1"/>
  <c r="AV330" i="1"/>
  <c r="AW330" i="1"/>
  <c r="AX330" i="1"/>
  <c r="AY330" i="1"/>
  <c r="AZ330" i="1"/>
  <c r="BC330" i="1"/>
  <c r="AO331" i="1"/>
  <c r="AP331" i="1"/>
  <c r="AR331" i="1"/>
  <c r="AS331" i="1"/>
  <c r="AT331" i="1"/>
  <c r="AU331" i="1"/>
  <c r="AV331" i="1"/>
  <c r="AW331" i="1"/>
  <c r="AX331" i="1"/>
  <c r="AY331" i="1"/>
  <c r="AZ331" i="1"/>
  <c r="BC331" i="1"/>
  <c r="AO332" i="1"/>
  <c r="AP332" i="1"/>
  <c r="AR332" i="1"/>
  <c r="AS332" i="1"/>
  <c r="AT332" i="1"/>
  <c r="AU332" i="1"/>
  <c r="AV332" i="1"/>
  <c r="AW332" i="1"/>
  <c r="AX332" i="1"/>
  <c r="AY332" i="1"/>
  <c r="AZ332" i="1"/>
  <c r="BC332" i="1"/>
  <c r="AO333" i="1"/>
  <c r="AP333" i="1"/>
  <c r="AR333" i="1"/>
  <c r="AS333" i="1"/>
  <c r="AT333" i="1"/>
  <c r="AU333" i="1"/>
  <c r="AV333" i="1"/>
  <c r="AW333" i="1"/>
  <c r="AX333" i="1"/>
  <c r="AY333" i="1"/>
  <c r="AZ333" i="1"/>
  <c r="BC333" i="1"/>
  <c r="AO334" i="1"/>
  <c r="AP334" i="1"/>
  <c r="AR334" i="1"/>
  <c r="AS334" i="1"/>
  <c r="AT334" i="1"/>
  <c r="AU334" i="1"/>
  <c r="AV334" i="1"/>
  <c r="AW334" i="1"/>
  <c r="AX334" i="1"/>
  <c r="AY334" i="1"/>
  <c r="AZ334" i="1"/>
  <c r="BC334" i="1"/>
  <c r="AO335" i="1"/>
  <c r="AP335" i="1"/>
  <c r="AR335" i="1"/>
  <c r="AS335" i="1"/>
  <c r="AT335" i="1"/>
  <c r="AU335" i="1"/>
  <c r="AV335" i="1"/>
  <c r="AW335" i="1"/>
  <c r="AX335" i="1"/>
  <c r="AY335" i="1"/>
  <c r="AZ335" i="1"/>
  <c r="BC335" i="1"/>
  <c r="AO337" i="1"/>
  <c r="AP337" i="1"/>
  <c r="AR337" i="1"/>
  <c r="AS337" i="1"/>
  <c r="AT337" i="1"/>
  <c r="AU337" i="1"/>
  <c r="AV337" i="1"/>
  <c r="AW337" i="1"/>
  <c r="AX337" i="1"/>
  <c r="AY337" i="1"/>
  <c r="AZ337" i="1"/>
  <c r="BC337" i="1"/>
  <c r="AO338" i="1"/>
  <c r="AP338" i="1"/>
  <c r="AR338" i="1"/>
  <c r="AS338" i="1"/>
  <c r="AT338" i="1"/>
  <c r="AU338" i="1"/>
  <c r="AV338" i="1"/>
  <c r="AW338" i="1"/>
  <c r="AX338" i="1"/>
  <c r="AY338" i="1"/>
  <c r="AZ338" i="1"/>
  <c r="BC338" i="1"/>
  <c r="AO340" i="1"/>
  <c r="AP340" i="1"/>
  <c r="AR340" i="1"/>
  <c r="AS340" i="1"/>
  <c r="AT340" i="1"/>
  <c r="AU340" i="1"/>
  <c r="AV340" i="1"/>
  <c r="AW340" i="1"/>
  <c r="AX340" i="1"/>
  <c r="AY340" i="1"/>
  <c r="AZ340" i="1"/>
  <c r="BC340" i="1"/>
  <c r="AO342" i="1"/>
  <c r="AP342" i="1"/>
  <c r="AR342" i="1"/>
  <c r="AS342" i="1"/>
  <c r="AT342" i="1"/>
  <c r="AU342" i="1"/>
  <c r="AV342" i="1"/>
  <c r="AW342" i="1"/>
  <c r="AX342" i="1"/>
  <c r="AY342" i="1"/>
  <c r="AZ342" i="1"/>
  <c r="BC342" i="1"/>
  <c r="AO343" i="1"/>
  <c r="AP343" i="1"/>
  <c r="AR343" i="1"/>
  <c r="AS343" i="1"/>
  <c r="AT343" i="1"/>
  <c r="AU343" i="1"/>
  <c r="AV343" i="1"/>
  <c r="AW343" i="1"/>
  <c r="AX343" i="1"/>
  <c r="AY343" i="1"/>
  <c r="AZ343" i="1"/>
  <c r="BC343" i="1"/>
  <c r="AO344" i="1"/>
  <c r="AP344" i="1"/>
  <c r="AR344" i="1"/>
  <c r="AS344" i="1"/>
  <c r="AT344" i="1"/>
  <c r="AU344" i="1"/>
  <c r="AV344" i="1"/>
  <c r="AW344" i="1"/>
  <c r="AX344" i="1"/>
  <c r="AY344" i="1"/>
  <c r="AZ344" i="1"/>
  <c r="BC344" i="1"/>
  <c r="AO345" i="1"/>
  <c r="AP345" i="1"/>
  <c r="AR345" i="1"/>
  <c r="AS345" i="1"/>
  <c r="AT345" i="1"/>
  <c r="AU345" i="1"/>
  <c r="AV345" i="1"/>
  <c r="AW345" i="1"/>
  <c r="AX345" i="1"/>
  <c r="AY345" i="1"/>
  <c r="AZ345" i="1"/>
  <c r="BC345" i="1"/>
  <c r="AO346" i="1"/>
  <c r="AP346" i="1"/>
  <c r="AR346" i="1"/>
  <c r="AS346" i="1"/>
  <c r="AT346" i="1"/>
  <c r="AU346" i="1"/>
  <c r="AV346" i="1"/>
  <c r="AW346" i="1"/>
  <c r="AX346" i="1"/>
  <c r="AY346" i="1"/>
  <c r="AZ346" i="1"/>
  <c r="BC346" i="1"/>
  <c r="AO347" i="1"/>
  <c r="AP347" i="1"/>
  <c r="AR347" i="1"/>
  <c r="AS347" i="1"/>
  <c r="AT347" i="1"/>
  <c r="AU347" i="1"/>
  <c r="AV347" i="1"/>
  <c r="AW347" i="1"/>
  <c r="AX347" i="1"/>
  <c r="AY347" i="1"/>
  <c r="AZ347" i="1"/>
  <c r="BC347" i="1"/>
  <c r="AO348" i="1"/>
  <c r="AP348" i="1"/>
  <c r="AR348" i="1"/>
  <c r="AS348" i="1"/>
  <c r="AT348" i="1"/>
  <c r="AU348" i="1"/>
  <c r="AV348" i="1"/>
  <c r="AW348" i="1"/>
  <c r="AX348" i="1"/>
  <c r="AY348" i="1"/>
  <c r="AZ348" i="1"/>
  <c r="BC348" i="1"/>
  <c r="AO350" i="1"/>
  <c r="AP350" i="1"/>
  <c r="AR350" i="1"/>
  <c r="AS350" i="1"/>
  <c r="AT350" i="1"/>
  <c r="AU350" i="1"/>
  <c r="AV350" i="1"/>
  <c r="AW350" i="1"/>
  <c r="AX350" i="1"/>
  <c r="AY350" i="1"/>
  <c r="AZ350" i="1"/>
  <c r="BC350" i="1"/>
  <c r="AO352" i="1"/>
  <c r="AP352" i="1"/>
  <c r="AR352" i="1"/>
  <c r="AS352" i="1"/>
  <c r="AT352" i="1"/>
  <c r="AU352" i="1"/>
  <c r="AV352" i="1"/>
  <c r="AW352" i="1"/>
  <c r="AX352" i="1"/>
  <c r="AY352" i="1"/>
  <c r="AZ352" i="1"/>
  <c r="BC352" i="1"/>
  <c r="AO353" i="1"/>
  <c r="AP353" i="1"/>
  <c r="AR353" i="1"/>
  <c r="AS353" i="1"/>
  <c r="AT353" i="1"/>
  <c r="AU353" i="1"/>
  <c r="AV353" i="1"/>
  <c r="AW353" i="1"/>
  <c r="AX353" i="1"/>
  <c r="AY353" i="1"/>
  <c r="AZ353" i="1"/>
  <c r="BC353" i="1"/>
  <c r="AO354" i="1"/>
  <c r="AP354" i="1"/>
  <c r="AR354" i="1"/>
  <c r="AS354" i="1"/>
  <c r="AT354" i="1"/>
  <c r="AU354" i="1"/>
  <c r="AV354" i="1"/>
  <c r="AW354" i="1"/>
  <c r="AX354" i="1"/>
  <c r="AY354" i="1"/>
  <c r="AZ354" i="1"/>
  <c r="BC354" i="1"/>
  <c r="AO355" i="1"/>
  <c r="AP355" i="1"/>
  <c r="AR355" i="1"/>
  <c r="AS355" i="1"/>
  <c r="AT355" i="1"/>
  <c r="AU355" i="1"/>
  <c r="AV355" i="1"/>
  <c r="AW355" i="1"/>
  <c r="AX355" i="1"/>
  <c r="AY355" i="1"/>
  <c r="AZ355" i="1"/>
  <c r="BC355" i="1"/>
  <c r="AO356" i="1"/>
  <c r="AP356" i="1"/>
  <c r="AR356" i="1"/>
  <c r="AS356" i="1"/>
  <c r="AT356" i="1"/>
  <c r="AU356" i="1"/>
  <c r="AV356" i="1"/>
  <c r="AW356" i="1"/>
  <c r="AX356" i="1"/>
  <c r="AY356" i="1"/>
  <c r="AZ356" i="1"/>
  <c r="BC356" i="1"/>
  <c r="AO357" i="1"/>
  <c r="AP357" i="1"/>
  <c r="AR357" i="1"/>
  <c r="AS357" i="1"/>
  <c r="AT357" i="1"/>
  <c r="AU357" i="1"/>
  <c r="AV357" i="1"/>
  <c r="AW357" i="1"/>
  <c r="AX357" i="1"/>
  <c r="AY357" i="1"/>
  <c r="AZ357" i="1"/>
  <c r="BC357" i="1"/>
  <c r="AO359" i="1"/>
  <c r="AP359" i="1"/>
  <c r="AR359" i="1"/>
  <c r="AS359" i="1"/>
  <c r="AT359" i="1"/>
  <c r="AU359" i="1"/>
  <c r="AV359" i="1"/>
  <c r="AW359" i="1"/>
  <c r="AX359" i="1"/>
  <c r="AY359" i="1"/>
  <c r="AZ359" i="1"/>
  <c r="BC359" i="1"/>
  <c r="AO361" i="1"/>
  <c r="AP361" i="1"/>
  <c r="AR361" i="1"/>
  <c r="AS361" i="1"/>
  <c r="AT361" i="1"/>
  <c r="AU361" i="1"/>
  <c r="AV361" i="1"/>
  <c r="AW361" i="1"/>
  <c r="AX361" i="1"/>
  <c r="AY361" i="1"/>
  <c r="AZ361" i="1"/>
  <c r="BC361" i="1"/>
  <c r="AO362" i="1"/>
  <c r="AP362" i="1"/>
  <c r="AR362" i="1"/>
  <c r="AS362" i="1"/>
  <c r="AT362" i="1"/>
  <c r="AU362" i="1"/>
  <c r="AV362" i="1"/>
  <c r="AW362" i="1"/>
  <c r="AX362" i="1"/>
  <c r="AY362" i="1"/>
  <c r="AZ362" i="1"/>
  <c r="BC362" i="1"/>
  <c r="AO363" i="1"/>
  <c r="AP363" i="1"/>
  <c r="AR363" i="1"/>
  <c r="AS363" i="1"/>
  <c r="AT363" i="1"/>
  <c r="AU363" i="1"/>
  <c r="AV363" i="1"/>
  <c r="AW363" i="1"/>
  <c r="AX363" i="1"/>
  <c r="AY363" i="1"/>
  <c r="AZ363" i="1"/>
  <c r="BC363" i="1"/>
  <c r="AO364" i="1"/>
  <c r="AP364" i="1"/>
  <c r="AR364" i="1"/>
  <c r="AS364" i="1"/>
  <c r="AT364" i="1"/>
  <c r="AU364" i="1"/>
  <c r="AV364" i="1"/>
  <c r="AW364" i="1"/>
  <c r="AX364" i="1"/>
  <c r="AY364" i="1"/>
  <c r="AZ364" i="1"/>
  <c r="BC364" i="1"/>
  <c r="AO365" i="1"/>
  <c r="AP365" i="1"/>
  <c r="AR365" i="1"/>
  <c r="AS365" i="1"/>
  <c r="AT365" i="1"/>
  <c r="AU365" i="1"/>
  <c r="AV365" i="1"/>
  <c r="AW365" i="1"/>
  <c r="AX365" i="1"/>
  <c r="AY365" i="1"/>
  <c r="AZ365" i="1"/>
  <c r="BC365" i="1"/>
  <c r="AO366" i="1"/>
  <c r="AP366" i="1"/>
  <c r="AR366" i="1"/>
  <c r="AS366" i="1"/>
  <c r="AT366" i="1"/>
  <c r="AU366" i="1"/>
  <c r="AV366" i="1"/>
  <c r="AW366" i="1"/>
  <c r="AX366" i="1"/>
  <c r="AY366" i="1"/>
  <c r="AZ366" i="1"/>
  <c r="BC366" i="1"/>
  <c r="AO367" i="1"/>
  <c r="AP367" i="1"/>
  <c r="AR367" i="1"/>
  <c r="AS367" i="1"/>
  <c r="AT367" i="1"/>
  <c r="AU367" i="1"/>
  <c r="AV367" i="1"/>
  <c r="AW367" i="1"/>
  <c r="AX367" i="1"/>
  <c r="AY367" i="1"/>
  <c r="AZ367" i="1"/>
  <c r="BC367" i="1"/>
  <c r="AO368" i="1"/>
  <c r="AP368" i="1"/>
  <c r="AR368" i="1"/>
  <c r="AS368" i="1"/>
  <c r="AT368" i="1"/>
  <c r="AU368" i="1"/>
  <c r="AV368" i="1"/>
  <c r="AW368" i="1"/>
  <c r="AX368" i="1"/>
  <c r="AY368" i="1"/>
  <c r="AZ368" i="1"/>
  <c r="BC368" i="1"/>
  <c r="AO370" i="1"/>
  <c r="AP370" i="1"/>
  <c r="AR370" i="1"/>
  <c r="AS370" i="1"/>
  <c r="AT370" i="1"/>
  <c r="AU370" i="1"/>
  <c r="AV370" i="1"/>
  <c r="AW370" i="1"/>
  <c r="AX370" i="1"/>
  <c r="AY370" i="1"/>
  <c r="AZ370" i="1"/>
  <c r="BC370" i="1"/>
  <c r="AO371" i="1"/>
  <c r="AP371" i="1"/>
  <c r="AR371" i="1"/>
  <c r="AS371" i="1"/>
  <c r="AT371" i="1"/>
  <c r="AU371" i="1"/>
  <c r="AV371" i="1"/>
  <c r="AW371" i="1"/>
  <c r="AX371" i="1"/>
  <c r="AY371" i="1"/>
  <c r="AZ371" i="1"/>
  <c r="BC371" i="1"/>
  <c r="AO372" i="1"/>
  <c r="AP372" i="1"/>
  <c r="AR372" i="1"/>
  <c r="AS372" i="1"/>
  <c r="AT372" i="1"/>
  <c r="AU372" i="1"/>
  <c r="AV372" i="1"/>
  <c r="AW372" i="1"/>
  <c r="AX372" i="1"/>
  <c r="AY372" i="1"/>
  <c r="AZ372" i="1"/>
  <c r="BC372" i="1"/>
  <c r="AO373" i="1"/>
  <c r="AP373" i="1"/>
  <c r="AR373" i="1"/>
  <c r="AS373" i="1"/>
  <c r="AT373" i="1"/>
  <c r="AU373" i="1"/>
  <c r="AV373" i="1"/>
  <c r="AW373" i="1"/>
  <c r="AX373" i="1"/>
  <c r="AY373" i="1"/>
  <c r="AZ373" i="1"/>
  <c r="BC373" i="1"/>
  <c r="AO374" i="1"/>
  <c r="AP374" i="1"/>
  <c r="AR374" i="1"/>
  <c r="AS374" i="1"/>
  <c r="AT374" i="1"/>
  <c r="AU374" i="1"/>
  <c r="AV374" i="1"/>
  <c r="AW374" i="1"/>
  <c r="AX374" i="1"/>
  <c r="AY374" i="1"/>
  <c r="AZ374" i="1"/>
  <c r="BC374" i="1"/>
  <c r="AO376" i="1"/>
  <c r="AP376" i="1"/>
  <c r="AR376" i="1"/>
  <c r="AS376" i="1"/>
  <c r="AT376" i="1"/>
  <c r="AU376" i="1"/>
  <c r="AV376" i="1"/>
  <c r="AW376" i="1"/>
  <c r="AX376" i="1"/>
  <c r="AY376" i="1"/>
  <c r="AZ376" i="1"/>
  <c r="BC376" i="1"/>
  <c r="AO377" i="1"/>
  <c r="AP377" i="1"/>
  <c r="AR377" i="1"/>
  <c r="AS377" i="1"/>
  <c r="AT377" i="1"/>
  <c r="AU377" i="1"/>
  <c r="AV377" i="1"/>
  <c r="AW377" i="1"/>
  <c r="AX377" i="1"/>
  <c r="AY377" i="1"/>
  <c r="AZ377" i="1"/>
  <c r="BC377" i="1"/>
  <c r="AO378" i="1"/>
  <c r="AP378" i="1"/>
  <c r="AR378" i="1"/>
  <c r="AS378" i="1"/>
  <c r="AT378" i="1"/>
  <c r="AU378" i="1"/>
  <c r="AV378" i="1"/>
  <c r="AW378" i="1"/>
  <c r="AX378" i="1"/>
  <c r="AY378" i="1"/>
  <c r="AZ378" i="1"/>
  <c r="BC378" i="1"/>
  <c r="AO379" i="1"/>
  <c r="AP379" i="1"/>
  <c r="AR379" i="1"/>
  <c r="AS379" i="1"/>
  <c r="AT379" i="1"/>
  <c r="AU379" i="1"/>
  <c r="AV379" i="1"/>
  <c r="AW379" i="1"/>
  <c r="AX379" i="1"/>
  <c r="AY379" i="1"/>
  <c r="AZ379" i="1"/>
  <c r="BC379" i="1"/>
  <c r="AO380" i="1"/>
  <c r="AP380" i="1"/>
  <c r="AR380" i="1"/>
  <c r="AS380" i="1"/>
  <c r="AT380" i="1"/>
  <c r="AU380" i="1"/>
  <c r="AV380" i="1"/>
  <c r="AW380" i="1"/>
  <c r="AX380" i="1"/>
  <c r="AY380" i="1"/>
  <c r="AZ380" i="1"/>
  <c r="BC380" i="1"/>
  <c r="AO382" i="1"/>
  <c r="AP382" i="1"/>
  <c r="AR382" i="1"/>
  <c r="AS382" i="1"/>
  <c r="AT382" i="1"/>
  <c r="AU382" i="1"/>
  <c r="AV382" i="1"/>
  <c r="AW382" i="1"/>
  <c r="AX382" i="1"/>
  <c r="AY382" i="1"/>
  <c r="AZ382" i="1"/>
  <c r="BC382" i="1"/>
  <c r="AO383" i="1"/>
  <c r="AP383" i="1"/>
  <c r="AR383" i="1"/>
  <c r="AS383" i="1"/>
  <c r="AT383" i="1"/>
  <c r="AU383" i="1"/>
  <c r="AV383" i="1"/>
  <c r="AW383" i="1"/>
  <c r="AX383" i="1"/>
  <c r="AY383" i="1"/>
  <c r="AZ383" i="1"/>
  <c r="BC383" i="1"/>
  <c r="AO384" i="1"/>
  <c r="AP384" i="1"/>
  <c r="AR384" i="1"/>
  <c r="AS384" i="1"/>
  <c r="AT384" i="1"/>
  <c r="AU384" i="1"/>
  <c r="AV384" i="1"/>
  <c r="AW384" i="1"/>
  <c r="AX384" i="1"/>
  <c r="AY384" i="1"/>
  <c r="AZ384" i="1"/>
  <c r="BC384" i="1"/>
  <c r="AO386" i="1"/>
  <c r="AP386" i="1"/>
  <c r="AR386" i="1"/>
  <c r="AS386" i="1"/>
  <c r="AT386" i="1"/>
  <c r="AU386" i="1"/>
  <c r="AV386" i="1"/>
  <c r="AW386" i="1"/>
  <c r="AX386" i="1"/>
  <c r="AY386" i="1"/>
  <c r="AZ386" i="1"/>
  <c r="BC386" i="1"/>
  <c r="AO387" i="1"/>
  <c r="AP387" i="1"/>
  <c r="AR387" i="1"/>
  <c r="AS387" i="1"/>
  <c r="AT387" i="1"/>
  <c r="AU387" i="1"/>
  <c r="AV387" i="1"/>
  <c r="AW387" i="1"/>
  <c r="AX387" i="1"/>
  <c r="AY387" i="1"/>
  <c r="AZ387" i="1"/>
  <c r="BC387" i="1"/>
  <c r="AO388" i="1"/>
  <c r="AP388" i="1"/>
  <c r="AR388" i="1"/>
  <c r="AS388" i="1"/>
  <c r="AT388" i="1"/>
  <c r="AU388" i="1"/>
  <c r="AV388" i="1"/>
  <c r="AW388" i="1"/>
  <c r="AX388" i="1"/>
  <c r="AY388" i="1"/>
  <c r="AZ388" i="1"/>
  <c r="BC388" i="1"/>
  <c r="AO389" i="1"/>
  <c r="AP389" i="1"/>
  <c r="AR389" i="1"/>
  <c r="AS389" i="1"/>
  <c r="AT389" i="1"/>
  <c r="AU389" i="1"/>
  <c r="AV389" i="1"/>
  <c r="AW389" i="1"/>
  <c r="AX389" i="1"/>
  <c r="AY389" i="1"/>
  <c r="AZ389" i="1"/>
  <c r="BC389" i="1"/>
  <c r="AO390" i="1"/>
  <c r="AP390" i="1"/>
  <c r="AR390" i="1"/>
  <c r="AS390" i="1"/>
  <c r="AT390" i="1"/>
  <c r="AU390" i="1"/>
  <c r="AV390" i="1"/>
  <c r="AW390" i="1"/>
  <c r="AX390" i="1"/>
  <c r="AY390" i="1"/>
  <c r="AZ390" i="1"/>
  <c r="BC390" i="1"/>
  <c r="AO391" i="1"/>
  <c r="AP391" i="1"/>
  <c r="AR391" i="1"/>
  <c r="AS391" i="1"/>
  <c r="AT391" i="1"/>
  <c r="AU391" i="1"/>
  <c r="AV391" i="1"/>
  <c r="AW391" i="1"/>
  <c r="AX391" i="1"/>
  <c r="AY391" i="1"/>
  <c r="AZ391" i="1"/>
  <c r="BC391" i="1"/>
  <c r="AO392" i="1"/>
  <c r="AP392" i="1"/>
  <c r="AR392" i="1"/>
  <c r="AS392" i="1"/>
  <c r="AT392" i="1"/>
  <c r="AU392" i="1"/>
  <c r="AV392" i="1"/>
  <c r="AW392" i="1"/>
  <c r="AX392" i="1"/>
  <c r="AY392" i="1"/>
  <c r="AZ392" i="1"/>
  <c r="BC392" i="1"/>
  <c r="AO393" i="1"/>
  <c r="AP393" i="1"/>
  <c r="AR393" i="1"/>
  <c r="AS393" i="1"/>
  <c r="AT393" i="1"/>
  <c r="AU393" i="1"/>
  <c r="AV393" i="1"/>
  <c r="AW393" i="1"/>
  <c r="AX393" i="1"/>
  <c r="AY393" i="1"/>
  <c r="AZ393" i="1"/>
  <c r="BC393" i="1"/>
  <c r="AO394" i="1"/>
  <c r="AP394" i="1"/>
  <c r="AR394" i="1"/>
  <c r="AS394" i="1"/>
  <c r="AT394" i="1"/>
  <c r="AU394" i="1"/>
  <c r="AV394" i="1"/>
  <c r="AW394" i="1"/>
  <c r="AX394" i="1"/>
  <c r="AY394" i="1"/>
  <c r="AZ394" i="1"/>
  <c r="BC394" i="1"/>
  <c r="AO396" i="1"/>
  <c r="AP396" i="1"/>
  <c r="AR396" i="1"/>
  <c r="AS396" i="1"/>
  <c r="AT396" i="1"/>
  <c r="AU396" i="1"/>
  <c r="AV396" i="1"/>
  <c r="AW396" i="1"/>
  <c r="AX396" i="1"/>
  <c r="AY396" i="1"/>
  <c r="AZ396" i="1"/>
  <c r="BC396" i="1"/>
  <c r="AO397" i="1"/>
  <c r="AP397" i="1"/>
  <c r="AR397" i="1"/>
  <c r="AS397" i="1"/>
  <c r="AT397" i="1"/>
  <c r="AU397" i="1"/>
  <c r="AV397" i="1"/>
  <c r="AW397" i="1"/>
  <c r="AX397" i="1"/>
  <c r="AY397" i="1"/>
  <c r="AZ397" i="1"/>
  <c r="BC397" i="1"/>
  <c r="AO398" i="1"/>
  <c r="AP398" i="1"/>
  <c r="AR398" i="1"/>
  <c r="AS398" i="1"/>
  <c r="AT398" i="1"/>
  <c r="AU398" i="1"/>
  <c r="AV398" i="1"/>
  <c r="AW398" i="1"/>
  <c r="AX398" i="1"/>
  <c r="AY398" i="1"/>
  <c r="AZ398" i="1"/>
  <c r="BC398" i="1"/>
  <c r="AO399" i="1"/>
  <c r="AP399" i="1"/>
  <c r="AR399" i="1"/>
  <c r="AS399" i="1"/>
  <c r="AT399" i="1"/>
  <c r="AU399" i="1"/>
  <c r="AV399" i="1"/>
  <c r="AW399" i="1"/>
  <c r="AX399" i="1"/>
  <c r="AY399" i="1"/>
  <c r="AZ399" i="1"/>
  <c r="BC399" i="1"/>
  <c r="AO400" i="1"/>
  <c r="AP400" i="1"/>
  <c r="AR400" i="1"/>
  <c r="AS400" i="1"/>
  <c r="AT400" i="1"/>
  <c r="AU400" i="1"/>
  <c r="AV400" i="1"/>
  <c r="AW400" i="1"/>
  <c r="AX400" i="1"/>
  <c r="AY400" i="1"/>
  <c r="AZ400" i="1"/>
  <c r="BC400" i="1"/>
  <c r="AO401" i="1"/>
  <c r="AP401" i="1"/>
  <c r="AR401" i="1"/>
  <c r="AS401" i="1"/>
  <c r="AT401" i="1"/>
  <c r="AU401" i="1"/>
  <c r="AV401" i="1"/>
  <c r="AW401" i="1"/>
  <c r="AX401" i="1"/>
  <c r="AY401" i="1"/>
  <c r="AZ401" i="1"/>
  <c r="BC401" i="1"/>
  <c r="AO402" i="1"/>
  <c r="AR402" i="1"/>
  <c r="AT402" i="1"/>
  <c r="AV402" i="1"/>
  <c r="AX402" i="1"/>
  <c r="AZ402" i="1"/>
  <c r="V403" i="1"/>
  <c r="X403" i="1"/>
  <c r="Z403" i="1"/>
  <c r="AB403" i="1"/>
  <c r="AC403" i="1"/>
  <c r="AE403" i="1"/>
  <c r="AF403" i="1"/>
  <c r="AH403" i="1"/>
  <c r="AI403" i="1"/>
  <c r="AK403" i="1"/>
  <c r="AL403" i="1"/>
  <c r="AN403" i="1"/>
  <c r="AO403" i="1"/>
  <c r="AP403" i="1"/>
  <c r="AR403" i="1"/>
  <c r="AS403" i="1"/>
  <c r="AT403" i="1"/>
  <c r="AU403" i="1"/>
  <c r="AV403" i="1"/>
  <c r="AW403" i="1"/>
  <c r="AX403" i="1"/>
  <c r="AY403" i="1"/>
  <c r="AZ403" i="1"/>
  <c r="BC403" i="1"/>
  <c r="V405" i="1"/>
  <c r="X405" i="1"/>
  <c r="Z405" i="1"/>
  <c r="AB405" i="1"/>
  <c r="AC405" i="1"/>
  <c r="AE405" i="1"/>
  <c r="AF405" i="1"/>
  <c r="AH405" i="1"/>
  <c r="AI405" i="1"/>
  <c r="AK405" i="1"/>
  <c r="AL405" i="1"/>
  <c r="AN405" i="1"/>
  <c r="AO405" i="1"/>
  <c r="AP405" i="1"/>
  <c r="AR405" i="1"/>
  <c r="AS405" i="1"/>
  <c r="AT405" i="1"/>
  <c r="AU405" i="1"/>
  <c r="AV405" i="1"/>
  <c r="AW405" i="1"/>
  <c r="AX405" i="1"/>
  <c r="AY405" i="1"/>
  <c r="AZ405" i="1"/>
  <c r="BC405" i="1"/>
  <c r="V406" i="1"/>
  <c r="X406" i="1"/>
  <c r="Z406" i="1"/>
  <c r="AB406" i="1"/>
  <c r="AC406" i="1"/>
  <c r="AE406" i="1"/>
  <c r="AF406" i="1"/>
  <c r="AH406" i="1"/>
  <c r="AI406" i="1"/>
  <c r="AK406" i="1"/>
  <c r="AL406" i="1"/>
  <c r="AN406" i="1"/>
  <c r="AO406" i="1"/>
  <c r="AP406" i="1"/>
  <c r="AR406" i="1"/>
  <c r="AS406" i="1"/>
  <c r="AT406" i="1"/>
  <c r="AU406" i="1"/>
  <c r="AV406" i="1"/>
  <c r="AW406" i="1"/>
  <c r="AX406" i="1"/>
  <c r="AY406" i="1"/>
  <c r="AZ406" i="1"/>
  <c r="BC406" i="1"/>
  <c r="V407" i="1"/>
  <c r="X407" i="1"/>
  <c r="Z407" i="1"/>
  <c r="AB407" i="1"/>
  <c r="AC407" i="1"/>
  <c r="AE407" i="1"/>
  <c r="AF407" i="1"/>
  <c r="AH407" i="1"/>
  <c r="AI407" i="1"/>
  <c r="AK407" i="1"/>
  <c r="AL407" i="1"/>
  <c r="AN407" i="1"/>
  <c r="AO407" i="1"/>
  <c r="AP407" i="1"/>
  <c r="AR407" i="1"/>
  <c r="AS407" i="1"/>
  <c r="AT407" i="1"/>
  <c r="AU407" i="1"/>
  <c r="AV407" i="1"/>
  <c r="AW407" i="1"/>
  <c r="AX407" i="1"/>
  <c r="AY407" i="1"/>
  <c r="AZ407" i="1"/>
  <c r="BC407" i="1"/>
  <c r="V409" i="1"/>
  <c r="X409" i="1"/>
  <c r="Z409" i="1"/>
  <c r="AB409" i="1"/>
  <c r="AC409" i="1"/>
  <c r="AE409" i="1"/>
  <c r="AF409" i="1"/>
  <c r="AH409" i="1"/>
  <c r="AI409" i="1"/>
  <c r="AK409" i="1"/>
  <c r="AL409" i="1"/>
  <c r="AN409" i="1"/>
  <c r="AO409" i="1"/>
  <c r="AP409" i="1"/>
  <c r="AR409" i="1"/>
  <c r="AS409" i="1"/>
  <c r="AT409" i="1"/>
  <c r="AU409" i="1"/>
  <c r="AV409" i="1"/>
  <c r="AW409" i="1"/>
  <c r="AX409" i="1"/>
  <c r="AY409" i="1"/>
  <c r="AZ409" i="1"/>
  <c r="BC409" i="1"/>
  <c r="V410" i="1"/>
  <c r="X410" i="1"/>
  <c r="Z410" i="1"/>
  <c r="AB410" i="1"/>
  <c r="AC410" i="1"/>
  <c r="AE410" i="1"/>
  <c r="AF410" i="1"/>
  <c r="AH410" i="1"/>
  <c r="AI410" i="1"/>
  <c r="AK410" i="1"/>
  <c r="AL410" i="1"/>
  <c r="AN410" i="1"/>
  <c r="AO410" i="1"/>
  <c r="AP410" i="1"/>
  <c r="AR410" i="1"/>
  <c r="AS410" i="1"/>
  <c r="AT410" i="1"/>
  <c r="AU410" i="1"/>
  <c r="AV410" i="1"/>
  <c r="AW410" i="1"/>
  <c r="AX410" i="1"/>
  <c r="AY410" i="1"/>
  <c r="AZ410" i="1"/>
  <c r="BC410" i="1"/>
  <c r="V411" i="1"/>
  <c r="Z411" i="1"/>
  <c r="AC411" i="1"/>
  <c r="AF411" i="1"/>
  <c r="AI411" i="1"/>
  <c r="AL411" i="1"/>
  <c r="AO411" i="1"/>
  <c r="AR411" i="1"/>
  <c r="AT411" i="1"/>
  <c r="AV411" i="1"/>
  <c r="AX411" i="1"/>
  <c r="AZ411" i="1"/>
  <c r="V413" i="1"/>
  <c r="Z413" i="1"/>
  <c r="AC413" i="1"/>
  <c r="AF413" i="1"/>
  <c r="AI413" i="1"/>
  <c r="AL413" i="1"/>
  <c r="AO413" i="1"/>
  <c r="AR413" i="1"/>
  <c r="AT413" i="1"/>
  <c r="AV413" i="1"/>
  <c r="AX413" i="1"/>
  <c r="AZ413" i="1"/>
  <c r="V415" i="1"/>
  <c r="Z415" i="1"/>
  <c r="AC415" i="1"/>
  <c r="AF415" i="1"/>
  <c r="AI415" i="1"/>
  <c r="AL415" i="1"/>
  <c r="AO415" i="1"/>
  <c r="AR415" i="1"/>
  <c r="AT415" i="1"/>
  <c r="AV415" i="1"/>
  <c r="AX415" i="1"/>
  <c r="AZ415" i="1"/>
  <c r="V416" i="1"/>
  <c r="Z416" i="1"/>
  <c r="AC416" i="1"/>
  <c r="AF416" i="1"/>
  <c r="AI416" i="1"/>
  <c r="AL416" i="1"/>
  <c r="AO416" i="1"/>
  <c r="AR416" i="1"/>
  <c r="AT416" i="1"/>
  <c r="AV416" i="1"/>
  <c r="AX416" i="1"/>
  <c r="AZ416" i="1"/>
  <c r="V417" i="1"/>
  <c r="Z417" i="1"/>
  <c r="AC417" i="1"/>
  <c r="AF417" i="1"/>
  <c r="AI417" i="1"/>
  <c r="AL417" i="1"/>
  <c r="AO417" i="1"/>
  <c r="AR417" i="1"/>
  <c r="AT417" i="1"/>
  <c r="AV417" i="1"/>
  <c r="AX417" i="1"/>
  <c r="AZ417" i="1"/>
  <c r="V419" i="1"/>
  <c r="Z419" i="1"/>
  <c r="AC419" i="1"/>
  <c r="AF419" i="1"/>
  <c r="AI419" i="1"/>
  <c r="AL419" i="1"/>
  <c r="AO419" i="1"/>
  <c r="AR419" i="1"/>
  <c r="AT419" i="1"/>
  <c r="AV419" i="1"/>
  <c r="AX419" i="1"/>
  <c r="AZ419" i="1"/>
  <c r="V420" i="1"/>
  <c r="Z420" i="1"/>
  <c r="AC420" i="1"/>
  <c r="AF420" i="1"/>
  <c r="AI420" i="1"/>
  <c r="AL420" i="1"/>
  <c r="AO420" i="1"/>
  <c r="AR420" i="1"/>
  <c r="AT420" i="1"/>
  <c r="AV420" i="1"/>
  <c r="AX420" i="1"/>
  <c r="AZ420" i="1"/>
  <c r="V421" i="1"/>
  <c r="Z421" i="1"/>
  <c r="AC421" i="1"/>
  <c r="AF421" i="1"/>
  <c r="AI421" i="1"/>
  <c r="AL421" i="1"/>
  <c r="AO421" i="1"/>
  <c r="AR421" i="1"/>
  <c r="AT421" i="1"/>
  <c r="AV421" i="1"/>
  <c r="AX421" i="1"/>
  <c r="AZ421" i="1"/>
  <c r="V423" i="1"/>
  <c r="Z423" i="1"/>
  <c r="AC423" i="1"/>
  <c r="AF423" i="1"/>
  <c r="AI423" i="1"/>
  <c r="AL423" i="1"/>
  <c r="AO423" i="1"/>
  <c r="AR423" i="1"/>
  <c r="AT423" i="1"/>
  <c r="AV423" i="1"/>
  <c r="AX423" i="1"/>
  <c r="AZ423" i="1"/>
  <c r="V424" i="1"/>
  <c r="Z424" i="1"/>
  <c r="AC424" i="1"/>
  <c r="AF424" i="1"/>
  <c r="AI424" i="1"/>
  <c r="AL424" i="1"/>
  <c r="AO424" i="1"/>
  <c r="AR424" i="1"/>
  <c r="AT424" i="1"/>
  <c r="AV424" i="1"/>
  <c r="AX424" i="1"/>
  <c r="AZ424" i="1"/>
  <c r="V425" i="1"/>
  <c r="Z425" i="1"/>
  <c r="AC425" i="1"/>
  <c r="AF425" i="1"/>
  <c r="AI425" i="1"/>
  <c r="AL425" i="1"/>
  <c r="AO425" i="1"/>
  <c r="AR425" i="1"/>
  <c r="AT425" i="1"/>
  <c r="AV425" i="1"/>
  <c r="AX425" i="1"/>
  <c r="AZ425" i="1"/>
  <c r="V427" i="1"/>
  <c r="Z427" i="1"/>
  <c r="AC427" i="1"/>
  <c r="AF427" i="1"/>
  <c r="AI427" i="1"/>
  <c r="AL427" i="1"/>
  <c r="AO427" i="1"/>
  <c r="AR427" i="1"/>
  <c r="AT427" i="1"/>
  <c r="AV427" i="1"/>
  <c r="AX427" i="1"/>
  <c r="AZ427" i="1"/>
  <c r="V428" i="1"/>
  <c r="Z428" i="1"/>
  <c r="AC428" i="1"/>
  <c r="AF428" i="1"/>
  <c r="AI428" i="1"/>
  <c r="AL428" i="1"/>
  <c r="AO428" i="1"/>
  <c r="AR428" i="1"/>
  <c r="AT428" i="1"/>
  <c r="AV428" i="1"/>
  <c r="AX428" i="1"/>
  <c r="AZ428" i="1"/>
  <c r="V429" i="1"/>
  <c r="Z429" i="1"/>
  <c r="AC429" i="1"/>
  <c r="AF429" i="1"/>
  <c r="AI429" i="1"/>
  <c r="AL429" i="1"/>
  <c r="AO429" i="1"/>
  <c r="AR429" i="1"/>
  <c r="AT429" i="1"/>
  <c r="AV429" i="1"/>
  <c r="AX429" i="1"/>
  <c r="AZ429" i="1"/>
  <c r="V431" i="1"/>
  <c r="Z431" i="1"/>
  <c r="AC431" i="1"/>
  <c r="AF431" i="1"/>
  <c r="AI431" i="1"/>
  <c r="AL431" i="1"/>
  <c r="AO431" i="1"/>
  <c r="AR431" i="1"/>
  <c r="AT431" i="1"/>
  <c r="AV431" i="1"/>
  <c r="AX431" i="1"/>
  <c r="AZ431" i="1"/>
  <c r="V432" i="1"/>
  <c r="Z432" i="1"/>
  <c r="AC432" i="1"/>
  <c r="AF432" i="1"/>
  <c r="AI432" i="1"/>
  <c r="AL432" i="1"/>
  <c r="AO432" i="1"/>
  <c r="AR432" i="1"/>
  <c r="AT432" i="1"/>
  <c r="AV432" i="1"/>
  <c r="AX432" i="1"/>
  <c r="AZ432" i="1"/>
  <c r="V433" i="1"/>
  <c r="Z433" i="1"/>
  <c r="AC433" i="1"/>
  <c r="AF433" i="1"/>
  <c r="AI433" i="1"/>
  <c r="AL433" i="1"/>
  <c r="AO433" i="1"/>
  <c r="AR433" i="1"/>
  <c r="AT433" i="1"/>
  <c r="AV433" i="1"/>
  <c r="AX433" i="1"/>
  <c r="AZ433" i="1"/>
  <c r="V435" i="1"/>
  <c r="Z435" i="1"/>
  <c r="AC435" i="1"/>
  <c r="AF435" i="1"/>
  <c r="AI435" i="1"/>
  <c r="AL435" i="1"/>
  <c r="AO435" i="1"/>
  <c r="AR435" i="1"/>
  <c r="AT435" i="1"/>
  <c r="AV435" i="1"/>
  <c r="AX435" i="1"/>
  <c r="AZ435" i="1"/>
  <c r="V436" i="1"/>
  <c r="Z436" i="1"/>
  <c r="AC436" i="1"/>
  <c r="AF436" i="1"/>
  <c r="AI436" i="1"/>
  <c r="AL436" i="1"/>
  <c r="AO436" i="1"/>
  <c r="AR436" i="1"/>
  <c r="AT436" i="1"/>
  <c r="AV436" i="1"/>
  <c r="AX436" i="1"/>
  <c r="AZ436" i="1"/>
  <c r="V437" i="1"/>
  <c r="Z437" i="1"/>
  <c r="AC437" i="1"/>
  <c r="AF437" i="1"/>
  <c r="AI437" i="1"/>
  <c r="AL437" i="1"/>
  <c r="AO437" i="1"/>
  <c r="AR437" i="1"/>
  <c r="AT437" i="1"/>
  <c r="AV437" i="1"/>
  <c r="AX437" i="1"/>
  <c r="AZ437" i="1"/>
  <c r="V439" i="1"/>
  <c r="Z439" i="1"/>
  <c r="AC439" i="1"/>
  <c r="AF439" i="1"/>
  <c r="AI439" i="1"/>
  <c r="AL439" i="1"/>
  <c r="AO439" i="1"/>
  <c r="AR439" i="1"/>
  <c r="AT439" i="1"/>
  <c r="AV439" i="1"/>
  <c r="AX439" i="1"/>
  <c r="AZ439" i="1"/>
  <c r="V441" i="1"/>
  <c r="Z441" i="1"/>
  <c r="AC441" i="1"/>
  <c r="AF441" i="1"/>
  <c r="AI441" i="1"/>
  <c r="AL441" i="1"/>
  <c r="AO441" i="1"/>
  <c r="AR441" i="1"/>
  <c r="AT441" i="1"/>
  <c r="AV441" i="1"/>
  <c r="AX441" i="1"/>
  <c r="AZ441" i="1"/>
  <c r="V442" i="1"/>
  <c r="Z442" i="1"/>
  <c r="AC442" i="1"/>
  <c r="AF442" i="1"/>
  <c r="AI442" i="1"/>
  <c r="AL442" i="1"/>
  <c r="AO442" i="1"/>
  <c r="AR442" i="1"/>
  <c r="AT442" i="1"/>
  <c r="AV442" i="1"/>
  <c r="AX442" i="1"/>
  <c r="AZ442" i="1"/>
  <c r="V443" i="1"/>
  <c r="Z443" i="1"/>
  <c r="AC443" i="1"/>
  <c r="AF443" i="1"/>
  <c r="AI443" i="1"/>
  <c r="AL443" i="1"/>
  <c r="AO443" i="1"/>
  <c r="AR443" i="1"/>
  <c r="AT443" i="1"/>
  <c r="AV443" i="1"/>
  <c r="AX443" i="1"/>
  <c r="AZ443" i="1"/>
  <c r="V445" i="1"/>
  <c r="Z445" i="1"/>
  <c r="AC445" i="1"/>
  <c r="AF445" i="1"/>
  <c r="AI445" i="1"/>
  <c r="AL445" i="1"/>
  <c r="AO445" i="1"/>
  <c r="AR445" i="1"/>
  <c r="AT445" i="1"/>
  <c r="AV445" i="1"/>
  <c r="AX445" i="1"/>
  <c r="AZ445" i="1"/>
  <c r="V446" i="1"/>
  <c r="Z446" i="1"/>
  <c r="AC446" i="1"/>
  <c r="AF446" i="1"/>
  <c r="AI446" i="1"/>
  <c r="AL446" i="1"/>
  <c r="AO446" i="1"/>
  <c r="AR446" i="1"/>
  <c r="AT446" i="1"/>
  <c r="AV446" i="1"/>
  <c r="AX446" i="1"/>
  <c r="AZ446" i="1"/>
  <c r="V447" i="1"/>
  <c r="Z447" i="1"/>
  <c r="AC447" i="1"/>
  <c r="AF447" i="1"/>
  <c r="AI447" i="1"/>
  <c r="AL447" i="1"/>
  <c r="AO447" i="1"/>
  <c r="AR447" i="1"/>
  <c r="AT447" i="1"/>
  <c r="AV447" i="1"/>
  <c r="AX447" i="1"/>
  <c r="AZ447" i="1"/>
  <c r="V449" i="1"/>
  <c r="Z449" i="1"/>
  <c r="AC449" i="1"/>
  <c r="AF449" i="1"/>
  <c r="AI449" i="1"/>
  <c r="AL449" i="1"/>
  <c r="AO449" i="1"/>
  <c r="AR449" i="1"/>
  <c r="AT449" i="1"/>
  <c r="AV449" i="1"/>
  <c r="AX449" i="1"/>
  <c r="AZ449" i="1"/>
  <c r="V450" i="1"/>
  <c r="Z450" i="1"/>
  <c r="AC450" i="1"/>
  <c r="AF450" i="1"/>
  <c r="AI450" i="1"/>
  <c r="AL450" i="1"/>
  <c r="AO450" i="1"/>
  <c r="AR450" i="1"/>
  <c r="AT450" i="1"/>
  <c r="AV450" i="1"/>
  <c r="AX450" i="1"/>
  <c r="AZ450" i="1"/>
  <c r="V451" i="1"/>
  <c r="Z451" i="1"/>
  <c r="AC451" i="1"/>
  <c r="AF451" i="1"/>
  <c r="AI451" i="1"/>
  <c r="AL451" i="1"/>
  <c r="AO451" i="1"/>
  <c r="AR451" i="1"/>
  <c r="AT451" i="1"/>
  <c r="AV451" i="1"/>
  <c r="AX451" i="1"/>
  <c r="AZ451" i="1"/>
  <c r="V453" i="1"/>
  <c r="Z453" i="1"/>
  <c r="AC453" i="1"/>
  <c r="AF453" i="1"/>
  <c r="AI453" i="1"/>
  <c r="AL453" i="1"/>
  <c r="AO453" i="1"/>
  <c r="AR453" i="1"/>
  <c r="AT453" i="1"/>
  <c r="AV453" i="1"/>
  <c r="AX453" i="1"/>
  <c r="AZ453" i="1"/>
  <c r="V454" i="1"/>
  <c r="Z454" i="1"/>
  <c r="AC454" i="1"/>
  <c r="AF454" i="1"/>
  <c r="AI454" i="1"/>
  <c r="AL454" i="1"/>
  <c r="AO454" i="1"/>
  <c r="AR454" i="1"/>
  <c r="AT454" i="1"/>
  <c r="AV454" i="1"/>
  <c r="AX454" i="1"/>
  <c r="AZ454" i="1"/>
  <c r="V455" i="1"/>
  <c r="Z455" i="1"/>
  <c r="AC455" i="1"/>
  <c r="AF455" i="1"/>
  <c r="AI455" i="1"/>
  <c r="AL455" i="1"/>
  <c r="AO455" i="1"/>
  <c r="AR455" i="1"/>
  <c r="AT455" i="1"/>
  <c r="AV455" i="1"/>
  <c r="AX455" i="1"/>
  <c r="AZ455" i="1"/>
  <c r="V457" i="1"/>
  <c r="Z457" i="1"/>
  <c r="AC457" i="1"/>
  <c r="AF457" i="1"/>
  <c r="AI457" i="1"/>
  <c r="AL457" i="1"/>
  <c r="AO457" i="1"/>
  <c r="AR457" i="1"/>
  <c r="AT457" i="1"/>
  <c r="AV457" i="1"/>
  <c r="AX457" i="1"/>
  <c r="AZ457" i="1"/>
  <c r="V458" i="1"/>
  <c r="Z458" i="1"/>
  <c r="AC458" i="1"/>
  <c r="AF458" i="1"/>
  <c r="AI458" i="1"/>
  <c r="AL458" i="1"/>
  <c r="AO458" i="1"/>
  <c r="AR458" i="1"/>
  <c r="AT458" i="1"/>
  <c r="AV458" i="1"/>
  <c r="AX458" i="1"/>
  <c r="AZ458" i="1"/>
  <c r="V459" i="1"/>
  <c r="Z459" i="1"/>
  <c r="AC459" i="1"/>
  <c r="AF459" i="1"/>
  <c r="AI459" i="1"/>
  <c r="AL459" i="1"/>
  <c r="AO459" i="1"/>
  <c r="AR459" i="1"/>
  <c r="AT459" i="1"/>
  <c r="AV459" i="1"/>
  <c r="AX459" i="1"/>
  <c r="AZ459" i="1"/>
  <c r="V461" i="1"/>
  <c r="Z461" i="1"/>
  <c r="AC461" i="1"/>
  <c r="AF461" i="1"/>
  <c r="AI461" i="1"/>
  <c r="AL461" i="1"/>
  <c r="AO461" i="1"/>
  <c r="AR461" i="1"/>
  <c r="AT461" i="1"/>
  <c r="AV461" i="1"/>
  <c r="AX461" i="1"/>
  <c r="AZ461" i="1"/>
  <c r="V462" i="1"/>
  <c r="Z462" i="1"/>
  <c r="AC462" i="1"/>
  <c r="AF462" i="1"/>
  <c r="AI462" i="1"/>
  <c r="AL462" i="1"/>
  <c r="AO462" i="1"/>
  <c r="AR462" i="1"/>
  <c r="AT462" i="1"/>
  <c r="AV462" i="1"/>
  <c r="AX462" i="1"/>
  <c r="AZ462" i="1"/>
  <c r="V463" i="1"/>
  <c r="Z463" i="1"/>
  <c r="AC463" i="1"/>
  <c r="AF463" i="1"/>
  <c r="AI463" i="1"/>
  <c r="AL463" i="1"/>
  <c r="V465" i="1"/>
  <c r="Z465" i="1"/>
  <c r="AC465" i="1"/>
  <c r="AF465" i="1"/>
  <c r="AI465" i="1"/>
  <c r="AL465" i="1"/>
  <c r="V467" i="1"/>
  <c r="Z467" i="1"/>
  <c r="AC467" i="1"/>
  <c r="AF467" i="1"/>
  <c r="AI467" i="1"/>
  <c r="AL467" i="1"/>
  <c r="V469" i="1"/>
  <c r="Z469" i="1"/>
  <c r="AC469" i="1"/>
  <c r="AF469" i="1"/>
  <c r="AI469" i="1"/>
  <c r="AL469" i="1"/>
  <c r="V470" i="1"/>
  <c r="Z470" i="1"/>
  <c r="AC470" i="1"/>
  <c r="AF470" i="1"/>
  <c r="AI470" i="1"/>
  <c r="AL470" i="1"/>
  <c r="V472" i="1"/>
  <c r="Z472" i="1"/>
  <c r="AC472" i="1"/>
  <c r="AF472" i="1"/>
  <c r="AI472" i="1"/>
  <c r="AL472" i="1"/>
  <c r="V473" i="1"/>
  <c r="Z473" i="1"/>
  <c r="AC473" i="1"/>
  <c r="AF473" i="1"/>
  <c r="AI473" i="1"/>
  <c r="AL473" i="1"/>
  <c r="V475" i="1"/>
  <c r="Z475" i="1"/>
  <c r="AC475" i="1"/>
  <c r="AF475" i="1"/>
  <c r="AI475" i="1"/>
  <c r="AL475" i="1"/>
  <c r="V476" i="1"/>
  <c r="Z476" i="1"/>
  <c r="AC476" i="1"/>
  <c r="AF476" i="1"/>
  <c r="AI476" i="1"/>
  <c r="AL476" i="1"/>
  <c r="V478" i="1"/>
  <c r="Z478" i="1"/>
  <c r="AC478" i="1"/>
  <c r="AF478" i="1"/>
  <c r="AI478" i="1"/>
  <c r="AL478" i="1"/>
  <c r="V479" i="1"/>
  <c r="Z479" i="1"/>
  <c r="AC479" i="1"/>
  <c r="AF479" i="1"/>
  <c r="AI479" i="1"/>
  <c r="AL479" i="1"/>
  <c r="V481" i="1"/>
  <c r="Z481" i="1"/>
  <c r="AC481" i="1"/>
  <c r="AF481" i="1"/>
  <c r="AI481" i="1"/>
  <c r="AL481" i="1"/>
  <c r="V482" i="1"/>
  <c r="Z482" i="1"/>
  <c r="AC482" i="1"/>
  <c r="AF482" i="1"/>
  <c r="AI482" i="1"/>
  <c r="AL482" i="1"/>
  <c r="V484" i="1"/>
  <c r="Z484" i="1"/>
  <c r="AC484" i="1"/>
  <c r="AF484" i="1"/>
  <c r="AI484" i="1"/>
  <c r="AL484" i="1"/>
  <c r="V485" i="1"/>
  <c r="Z485" i="1"/>
  <c r="AC485" i="1"/>
  <c r="AF485" i="1"/>
  <c r="AI485" i="1"/>
  <c r="AL485" i="1"/>
  <c r="V487" i="1"/>
  <c r="Z487" i="1"/>
  <c r="AC487" i="1"/>
  <c r="AF487" i="1"/>
  <c r="AI487" i="1"/>
  <c r="AL487" i="1"/>
  <c r="V488" i="1"/>
  <c r="Z488" i="1"/>
  <c r="AC488" i="1"/>
  <c r="AF488" i="1"/>
  <c r="AI488" i="1"/>
  <c r="AL488" i="1"/>
  <c r="V490" i="1"/>
  <c r="Z490" i="1"/>
  <c r="AC490" i="1"/>
  <c r="AF490" i="1"/>
  <c r="AI490" i="1"/>
  <c r="AL490" i="1"/>
  <c r="V491" i="1"/>
  <c r="Z491" i="1"/>
  <c r="AC491" i="1"/>
  <c r="AF491" i="1"/>
  <c r="AI491" i="1"/>
  <c r="AL491" i="1"/>
  <c r="V493" i="1"/>
  <c r="Z493" i="1"/>
  <c r="AC493" i="1"/>
  <c r="AF493" i="1"/>
  <c r="AI493" i="1"/>
  <c r="AL493" i="1"/>
  <c r="V494" i="1"/>
  <c r="Z494" i="1"/>
  <c r="AC494" i="1"/>
  <c r="AF494" i="1"/>
  <c r="AI494" i="1"/>
  <c r="AL494" i="1"/>
  <c r="V496" i="1"/>
  <c r="Z496" i="1"/>
  <c r="AC496" i="1"/>
  <c r="AF496" i="1"/>
  <c r="AI496" i="1"/>
  <c r="AL496" i="1"/>
  <c r="V497" i="1"/>
  <c r="Z497" i="1"/>
  <c r="AC497" i="1"/>
  <c r="AF497" i="1"/>
  <c r="AI497" i="1"/>
  <c r="AL497" i="1"/>
  <c r="V499" i="1"/>
  <c r="Z499" i="1"/>
  <c r="AC499" i="1"/>
  <c r="AF499" i="1"/>
  <c r="AI499" i="1"/>
  <c r="AL499" i="1"/>
  <c r="V500" i="1"/>
  <c r="Z500" i="1"/>
  <c r="AC500" i="1"/>
  <c r="AF500" i="1"/>
  <c r="AI500" i="1"/>
  <c r="AL500" i="1"/>
  <c r="V502" i="1"/>
  <c r="Z502" i="1"/>
  <c r="AC502" i="1"/>
  <c r="AF502" i="1"/>
  <c r="AI502" i="1"/>
  <c r="AL502" i="1"/>
  <c r="V503" i="1"/>
  <c r="Z503" i="1"/>
  <c r="AC503" i="1"/>
  <c r="AF503" i="1"/>
  <c r="AI503" i="1"/>
  <c r="AL503" i="1"/>
  <c r="V505" i="1"/>
  <c r="Z505" i="1"/>
  <c r="AC505" i="1"/>
  <c r="AF505" i="1"/>
  <c r="AI505" i="1"/>
  <c r="AL505" i="1"/>
  <c r="V506" i="1"/>
  <c r="Z506" i="1"/>
  <c r="AC506" i="1"/>
  <c r="AF506" i="1"/>
  <c r="AI506" i="1"/>
  <c r="AL506" i="1"/>
  <c r="V508" i="1"/>
  <c r="Z508" i="1"/>
  <c r="AC508" i="1"/>
  <c r="AF508" i="1"/>
  <c r="AI508" i="1"/>
  <c r="AL508" i="1"/>
  <c r="V509" i="1"/>
  <c r="Z509" i="1"/>
  <c r="AC509" i="1"/>
  <c r="AF509" i="1"/>
  <c r="AI509" i="1"/>
  <c r="AL509" i="1"/>
  <c r="V511" i="1"/>
  <c r="Z511" i="1"/>
  <c r="AC511" i="1"/>
  <c r="AF511" i="1"/>
  <c r="AI511" i="1"/>
  <c r="AL511" i="1"/>
  <c r="V512" i="1"/>
  <c r="Z512" i="1"/>
  <c r="AC512" i="1"/>
  <c r="AF512" i="1"/>
  <c r="AI512" i="1"/>
  <c r="AL512" i="1"/>
  <c r="V514" i="1"/>
  <c r="Z514" i="1"/>
  <c r="AC514" i="1"/>
  <c r="AF514" i="1"/>
  <c r="AI514" i="1"/>
  <c r="AL514" i="1"/>
  <c r="V517" i="1"/>
  <c r="X517" i="1"/>
  <c r="Z517" i="1"/>
  <c r="AB517" i="1"/>
  <c r="AC517" i="1"/>
  <c r="AE517" i="1"/>
  <c r="AF517" i="1"/>
  <c r="AH517" i="1"/>
  <c r="AI517" i="1"/>
  <c r="AK517" i="1"/>
  <c r="AL517" i="1"/>
  <c r="AN517" i="1"/>
  <c r="AO517" i="1"/>
  <c r="AP517" i="1"/>
  <c r="AR517" i="1"/>
  <c r="AS517" i="1"/>
  <c r="AT517" i="1"/>
  <c r="AU517" i="1"/>
  <c r="AV517" i="1"/>
  <c r="AW517" i="1"/>
  <c r="AX517" i="1"/>
  <c r="AY517" i="1"/>
  <c r="AZ517" i="1"/>
  <c r="BC517" i="1"/>
  <c r="V519" i="1"/>
  <c r="X519" i="1"/>
  <c r="Z519" i="1"/>
  <c r="AB519" i="1"/>
  <c r="AC519" i="1"/>
  <c r="AE519" i="1"/>
  <c r="AF519" i="1"/>
  <c r="AH519" i="1"/>
  <c r="AI519" i="1"/>
  <c r="AK519" i="1"/>
  <c r="AL519" i="1"/>
  <c r="AN519" i="1"/>
  <c r="AO519" i="1"/>
  <c r="AP519" i="1"/>
  <c r="AR519" i="1"/>
  <c r="AS519" i="1"/>
  <c r="AT519" i="1"/>
  <c r="AU519" i="1"/>
  <c r="AV519" i="1"/>
  <c r="AW519" i="1"/>
  <c r="AX519" i="1"/>
  <c r="AY519" i="1"/>
  <c r="AZ519" i="1"/>
  <c r="BC519" i="1"/>
  <c r="V520" i="1"/>
  <c r="X520" i="1"/>
  <c r="Z520" i="1"/>
  <c r="AB520" i="1"/>
  <c r="AC520" i="1"/>
  <c r="AE520" i="1"/>
  <c r="AF520" i="1"/>
  <c r="AH520" i="1"/>
  <c r="AI520" i="1"/>
  <c r="AK520" i="1"/>
  <c r="AL520" i="1"/>
  <c r="AN520" i="1"/>
  <c r="AO520" i="1"/>
  <c r="AP520" i="1"/>
  <c r="AR520" i="1"/>
  <c r="AS520" i="1"/>
  <c r="AT520" i="1"/>
  <c r="AU520" i="1"/>
  <c r="AV520" i="1"/>
  <c r="AW520" i="1"/>
  <c r="AX520" i="1"/>
  <c r="AY520" i="1"/>
  <c r="AZ520" i="1"/>
  <c r="BC520" i="1"/>
  <c r="V521" i="1"/>
  <c r="X521" i="1"/>
  <c r="Z521" i="1"/>
  <c r="AB521" i="1"/>
  <c r="AC521" i="1"/>
  <c r="AE521" i="1"/>
  <c r="AF521" i="1"/>
  <c r="AH521" i="1"/>
  <c r="AI521" i="1"/>
  <c r="AK521" i="1"/>
  <c r="AL521" i="1"/>
  <c r="AN521" i="1"/>
  <c r="AO521" i="1"/>
  <c r="AP521" i="1"/>
  <c r="AR521" i="1"/>
  <c r="AS521" i="1"/>
  <c r="AT521" i="1"/>
  <c r="AU521" i="1"/>
  <c r="AV521" i="1"/>
  <c r="AW521" i="1"/>
  <c r="AX521" i="1"/>
  <c r="AY521" i="1"/>
  <c r="AZ521" i="1"/>
  <c r="BC521" i="1"/>
  <c r="V522" i="1"/>
  <c r="X522" i="1"/>
  <c r="Z522" i="1"/>
  <c r="AB522" i="1"/>
  <c r="AC522" i="1"/>
  <c r="AE522" i="1"/>
  <c r="AF522" i="1"/>
  <c r="AH522" i="1"/>
  <c r="AI522" i="1"/>
  <c r="AK522" i="1"/>
  <c r="AL522" i="1"/>
  <c r="AN522" i="1"/>
  <c r="AO522" i="1"/>
  <c r="AP522" i="1"/>
  <c r="AR522" i="1"/>
  <c r="AS522" i="1"/>
  <c r="AT522" i="1"/>
  <c r="AU522" i="1"/>
  <c r="AV522" i="1"/>
  <c r="AW522" i="1"/>
  <c r="AX522" i="1"/>
  <c r="AY522" i="1"/>
  <c r="AZ522" i="1"/>
  <c r="BC522" i="1"/>
  <c r="V524" i="1"/>
  <c r="X524" i="1"/>
  <c r="Z524" i="1"/>
  <c r="AB524" i="1"/>
  <c r="AC524" i="1"/>
  <c r="AE524" i="1"/>
  <c r="AF524" i="1"/>
  <c r="AH524" i="1"/>
  <c r="AI524" i="1"/>
  <c r="AK524" i="1"/>
  <c r="AL524" i="1"/>
  <c r="AN524" i="1"/>
  <c r="AO524" i="1"/>
  <c r="AP524" i="1"/>
  <c r="AR524" i="1"/>
  <c r="AS524" i="1"/>
  <c r="AT524" i="1"/>
  <c r="AU524" i="1"/>
  <c r="AV524" i="1"/>
  <c r="AW524" i="1"/>
  <c r="AX524" i="1"/>
  <c r="AY524" i="1"/>
  <c r="AZ524" i="1"/>
  <c r="BC524" i="1"/>
  <c r="V525" i="1"/>
  <c r="X525" i="1"/>
  <c r="Z525" i="1"/>
  <c r="AB525" i="1"/>
  <c r="AC525" i="1"/>
  <c r="AE525" i="1"/>
  <c r="AF525" i="1"/>
  <c r="AH525" i="1"/>
  <c r="AI525" i="1"/>
  <c r="AK525" i="1"/>
  <c r="AL525" i="1"/>
  <c r="AN525" i="1"/>
  <c r="AO525" i="1"/>
  <c r="AP525" i="1"/>
  <c r="AR525" i="1"/>
  <c r="AS525" i="1"/>
  <c r="AT525" i="1"/>
  <c r="AU525" i="1"/>
  <c r="AV525" i="1"/>
  <c r="AW525" i="1"/>
  <c r="AX525" i="1"/>
  <c r="AY525" i="1"/>
  <c r="AZ525" i="1"/>
  <c r="BC525" i="1"/>
  <c r="V526" i="1"/>
  <c r="X526" i="1"/>
  <c r="Z526" i="1"/>
  <c r="AB526" i="1"/>
  <c r="AC526" i="1"/>
  <c r="AE526" i="1"/>
  <c r="AF526" i="1"/>
  <c r="AH526" i="1"/>
  <c r="AI526" i="1"/>
  <c r="AK526" i="1"/>
  <c r="AL526" i="1"/>
  <c r="AN526" i="1"/>
  <c r="AO526" i="1"/>
  <c r="AP526" i="1"/>
  <c r="AR526" i="1"/>
  <c r="AS526" i="1"/>
  <c r="AT526" i="1"/>
  <c r="AU526" i="1"/>
  <c r="AV526" i="1"/>
  <c r="AW526" i="1"/>
  <c r="AX526" i="1"/>
  <c r="AY526" i="1"/>
  <c r="AZ526" i="1"/>
  <c r="BC526" i="1"/>
  <c r="V527" i="1"/>
  <c r="X527" i="1"/>
  <c r="Z527" i="1"/>
  <c r="AB527" i="1"/>
  <c r="AC527" i="1"/>
  <c r="AE527" i="1"/>
  <c r="AF527" i="1"/>
  <c r="AH527" i="1"/>
  <c r="AI527" i="1"/>
  <c r="AK527" i="1"/>
  <c r="AL527" i="1"/>
  <c r="AN527" i="1"/>
  <c r="AO527" i="1"/>
  <c r="AP527" i="1"/>
  <c r="AR527" i="1"/>
  <c r="AS527" i="1"/>
  <c r="AT527" i="1"/>
  <c r="AU527" i="1"/>
  <c r="AV527" i="1"/>
  <c r="AW527" i="1"/>
  <c r="AX527" i="1"/>
  <c r="AY527" i="1"/>
  <c r="AZ527" i="1"/>
  <c r="BC527" i="1"/>
  <c r="V529" i="1"/>
  <c r="X529" i="1"/>
  <c r="Z529" i="1"/>
  <c r="AB529" i="1"/>
  <c r="AC529" i="1"/>
  <c r="AE529" i="1"/>
  <c r="AF529" i="1"/>
  <c r="AH529" i="1"/>
  <c r="AI529" i="1"/>
  <c r="AK529" i="1"/>
  <c r="AL529" i="1"/>
  <c r="AN529" i="1"/>
  <c r="AO529" i="1"/>
  <c r="AP529" i="1"/>
  <c r="AR529" i="1"/>
  <c r="AS529" i="1"/>
  <c r="AT529" i="1"/>
  <c r="AU529" i="1"/>
  <c r="AV529" i="1"/>
  <c r="AW529" i="1"/>
  <c r="AX529" i="1"/>
  <c r="AY529" i="1"/>
  <c r="AZ529" i="1"/>
  <c r="BC529" i="1"/>
  <c r="V530" i="1"/>
  <c r="X530" i="1"/>
  <c r="Z530" i="1"/>
  <c r="AB530" i="1"/>
  <c r="AC530" i="1"/>
  <c r="AE530" i="1"/>
  <c r="AF530" i="1"/>
  <c r="AH530" i="1"/>
  <c r="AI530" i="1"/>
  <c r="AK530" i="1"/>
  <c r="AL530" i="1"/>
  <c r="AN530" i="1"/>
  <c r="AO530" i="1"/>
  <c r="AP530" i="1"/>
  <c r="AR530" i="1"/>
  <c r="AS530" i="1"/>
  <c r="AT530" i="1"/>
  <c r="AU530" i="1"/>
  <c r="AV530" i="1"/>
  <c r="AW530" i="1"/>
  <c r="AX530" i="1"/>
  <c r="AY530" i="1"/>
  <c r="AZ530" i="1"/>
  <c r="BC530" i="1"/>
  <c r="V531" i="1"/>
  <c r="X531" i="1"/>
  <c r="Z531" i="1"/>
  <c r="AB531" i="1"/>
  <c r="AC531" i="1"/>
  <c r="AE531" i="1"/>
  <c r="AF531" i="1"/>
  <c r="AH531" i="1"/>
  <c r="AI531" i="1"/>
  <c r="AK531" i="1"/>
  <c r="AL531" i="1"/>
  <c r="AN531" i="1"/>
  <c r="AO531" i="1"/>
  <c r="AP531" i="1"/>
  <c r="AR531" i="1"/>
  <c r="AS531" i="1"/>
  <c r="AT531" i="1"/>
  <c r="AU531" i="1"/>
  <c r="AV531" i="1"/>
  <c r="AW531" i="1"/>
  <c r="AX531" i="1"/>
  <c r="AY531" i="1"/>
  <c r="AZ531" i="1"/>
  <c r="BC531" i="1"/>
  <c r="V533" i="1"/>
  <c r="X533" i="1"/>
  <c r="Z533" i="1"/>
  <c r="AB533" i="1"/>
  <c r="AC533" i="1"/>
  <c r="AE533" i="1"/>
  <c r="AF533" i="1"/>
  <c r="AH533" i="1"/>
  <c r="AI533" i="1"/>
  <c r="AK533" i="1"/>
  <c r="AL533" i="1"/>
  <c r="AN533" i="1"/>
  <c r="AO533" i="1"/>
  <c r="AP533" i="1"/>
  <c r="AR533" i="1"/>
  <c r="AS533" i="1"/>
  <c r="AT533" i="1"/>
  <c r="AU533" i="1"/>
  <c r="AV533" i="1"/>
  <c r="AW533" i="1"/>
  <c r="AX533" i="1"/>
  <c r="AY533" i="1"/>
  <c r="AZ533" i="1"/>
  <c r="BC533" i="1"/>
  <c r="V534" i="1"/>
  <c r="X534" i="1"/>
  <c r="Z534" i="1"/>
  <c r="AB534" i="1"/>
  <c r="AC534" i="1"/>
  <c r="AE534" i="1"/>
  <c r="AF534" i="1"/>
  <c r="AH534" i="1"/>
  <c r="AI534" i="1"/>
  <c r="AK534" i="1"/>
  <c r="AL534" i="1"/>
  <c r="AN534" i="1"/>
  <c r="AO534" i="1"/>
  <c r="AP534" i="1"/>
  <c r="AR534" i="1"/>
  <c r="AS534" i="1"/>
  <c r="AT534" i="1"/>
  <c r="AU534" i="1"/>
  <c r="AV534" i="1"/>
  <c r="AW534" i="1"/>
  <c r="AX534" i="1"/>
  <c r="AY534" i="1"/>
  <c r="AZ534" i="1"/>
  <c r="BC534" i="1"/>
  <c r="V535" i="1"/>
  <c r="Z535" i="1"/>
  <c r="AC535" i="1"/>
  <c r="AF535" i="1"/>
  <c r="AI535" i="1"/>
  <c r="AL535" i="1"/>
  <c r="AO535" i="1"/>
  <c r="AR535" i="1"/>
  <c r="AT535" i="1"/>
  <c r="AV535" i="1"/>
  <c r="AX535" i="1"/>
  <c r="AZ535" i="1"/>
  <c r="V537" i="1"/>
  <c r="Z537" i="1"/>
  <c r="AC537" i="1"/>
  <c r="AF537" i="1"/>
  <c r="AI537" i="1"/>
  <c r="AL537" i="1"/>
  <c r="AO537" i="1"/>
  <c r="AR537" i="1"/>
  <c r="AT537" i="1"/>
  <c r="AV537" i="1"/>
  <c r="AX537" i="1"/>
  <c r="AZ537" i="1"/>
  <c r="V538" i="1"/>
  <c r="Z538" i="1"/>
  <c r="AC538" i="1"/>
  <c r="AF538" i="1"/>
  <c r="AI538" i="1"/>
  <c r="AL538" i="1"/>
  <c r="AO538" i="1"/>
  <c r="AR538" i="1"/>
  <c r="AT538" i="1"/>
  <c r="AV538" i="1"/>
  <c r="AX538" i="1"/>
  <c r="AZ538" i="1"/>
  <c r="V540" i="1"/>
  <c r="Z540" i="1"/>
  <c r="AC540" i="1"/>
  <c r="AF540" i="1"/>
  <c r="AI540" i="1"/>
  <c r="AL540" i="1"/>
  <c r="AO540" i="1"/>
  <c r="AR540" i="1"/>
  <c r="AT540" i="1"/>
  <c r="AV540" i="1"/>
  <c r="AX540" i="1"/>
  <c r="AZ540" i="1"/>
  <c r="V541" i="1"/>
  <c r="Z541" i="1"/>
  <c r="AC541" i="1"/>
  <c r="AF541" i="1"/>
  <c r="AI541" i="1"/>
  <c r="AL541" i="1"/>
  <c r="AO541" i="1"/>
  <c r="AR541" i="1"/>
  <c r="AT541" i="1"/>
  <c r="AV541" i="1"/>
  <c r="AX541" i="1"/>
  <c r="AZ541" i="1"/>
  <c r="V542" i="1"/>
  <c r="Z542" i="1"/>
  <c r="AC542" i="1"/>
  <c r="AF542" i="1"/>
  <c r="AI542" i="1"/>
  <c r="AL542" i="1"/>
  <c r="AO542" i="1"/>
  <c r="AR542" i="1"/>
  <c r="AT542" i="1"/>
  <c r="AV542" i="1"/>
  <c r="AX542" i="1"/>
  <c r="AZ542" i="1"/>
  <c r="V543" i="1"/>
  <c r="Z543" i="1"/>
  <c r="AC543" i="1"/>
  <c r="AF543" i="1"/>
  <c r="AI543" i="1"/>
  <c r="AL543" i="1"/>
  <c r="AO543" i="1"/>
  <c r="AR543" i="1"/>
  <c r="AT543" i="1"/>
  <c r="AV543" i="1"/>
  <c r="AX543" i="1"/>
  <c r="AZ543" i="1"/>
  <c r="V544" i="1"/>
  <c r="Z544" i="1"/>
  <c r="AC544" i="1"/>
  <c r="AF544" i="1"/>
  <c r="AI544" i="1"/>
  <c r="AL544" i="1"/>
  <c r="AO544" i="1"/>
  <c r="AR544" i="1"/>
  <c r="AT544" i="1"/>
  <c r="AV544" i="1"/>
  <c r="AX544" i="1"/>
  <c r="AZ544" i="1"/>
  <c r="V545" i="1"/>
  <c r="Z545" i="1"/>
  <c r="AC545" i="1"/>
  <c r="AF545" i="1"/>
  <c r="AI545" i="1"/>
  <c r="AL545" i="1"/>
  <c r="AO545" i="1"/>
  <c r="AR545" i="1"/>
  <c r="AT545" i="1"/>
  <c r="AV545" i="1"/>
  <c r="AX545" i="1"/>
  <c r="AZ545" i="1"/>
  <c r="V546" i="1"/>
  <c r="Z546" i="1"/>
  <c r="AC546" i="1"/>
  <c r="AF546" i="1"/>
  <c r="AI546" i="1"/>
  <c r="AL546" i="1"/>
  <c r="AO546" i="1"/>
  <c r="AR546" i="1"/>
  <c r="AT546" i="1"/>
  <c r="AV546" i="1"/>
  <c r="AX546" i="1"/>
  <c r="AZ546" i="1"/>
  <c r="V548" i="1"/>
  <c r="Z548" i="1"/>
  <c r="AC548" i="1"/>
  <c r="AF548" i="1"/>
  <c r="AI548" i="1"/>
  <c r="AL548" i="1"/>
  <c r="AO548" i="1"/>
  <c r="AR548" i="1"/>
  <c r="AT548" i="1"/>
  <c r="AV548" i="1"/>
  <c r="AX548" i="1"/>
  <c r="AZ548" i="1"/>
  <c r="V549" i="1"/>
  <c r="Z549" i="1"/>
  <c r="AC549" i="1"/>
  <c r="AF549" i="1"/>
  <c r="AI549" i="1"/>
  <c r="AL549" i="1"/>
  <c r="AO549" i="1"/>
  <c r="AR549" i="1"/>
  <c r="AT549" i="1"/>
  <c r="AV549" i="1"/>
  <c r="AX549" i="1"/>
  <c r="AZ549" i="1"/>
  <c r="V550" i="1"/>
  <c r="Z550" i="1"/>
  <c r="AC550" i="1"/>
  <c r="AF550" i="1"/>
  <c r="AI550" i="1"/>
  <c r="AL550" i="1"/>
  <c r="AO550" i="1"/>
  <c r="AR550" i="1"/>
  <c r="AT550" i="1"/>
  <c r="AV550" i="1"/>
  <c r="AX550" i="1"/>
  <c r="AZ550" i="1"/>
  <c r="V551" i="1"/>
  <c r="Z551" i="1"/>
  <c r="AC551" i="1"/>
  <c r="AF551" i="1"/>
  <c r="AI551" i="1"/>
  <c r="AL551" i="1"/>
  <c r="AO551" i="1"/>
  <c r="AR551" i="1"/>
  <c r="AT551" i="1"/>
  <c r="AV551" i="1"/>
  <c r="AX551" i="1"/>
  <c r="AZ551" i="1"/>
  <c r="V552" i="1"/>
  <c r="Z552" i="1"/>
  <c r="AC552" i="1"/>
  <c r="AF552" i="1"/>
  <c r="AI552" i="1"/>
  <c r="AL552" i="1"/>
  <c r="AO552" i="1"/>
  <c r="AR552" i="1"/>
  <c r="AT552" i="1"/>
  <c r="AV552" i="1"/>
  <c r="AX552" i="1"/>
  <c r="AZ552" i="1"/>
  <c r="V553" i="1"/>
  <c r="Z553" i="1"/>
  <c r="AC553" i="1"/>
  <c r="AF553" i="1"/>
  <c r="AI553" i="1"/>
  <c r="AL553" i="1"/>
  <c r="AO553" i="1"/>
  <c r="AR553" i="1"/>
  <c r="AT553" i="1"/>
  <c r="AV553" i="1"/>
  <c r="AX553" i="1"/>
  <c r="AZ553" i="1"/>
  <c r="V554" i="1"/>
  <c r="Z554" i="1"/>
  <c r="AC554" i="1"/>
  <c r="AF554" i="1"/>
  <c r="AI554" i="1"/>
  <c r="AL554" i="1"/>
  <c r="AO554" i="1"/>
  <c r="AR554" i="1"/>
  <c r="AT554" i="1"/>
  <c r="AV554" i="1"/>
  <c r="AX554" i="1"/>
  <c r="AZ554" i="1"/>
  <c r="V555" i="1"/>
  <c r="Z555" i="1"/>
  <c r="AC555" i="1"/>
  <c r="AF555" i="1"/>
  <c r="AI555" i="1"/>
  <c r="AL555" i="1"/>
  <c r="AO555" i="1"/>
  <c r="AR555" i="1"/>
  <c r="AT555" i="1"/>
  <c r="AV555" i="1"/>
  <c r="AX555" i="1"/>
  <c r="AZ555" i="1"/>
  <c r="V556" i="1"/>
  <c r="Z556" i="1"/>
  <c r="AC556" i="1"/>
  <c r="AF556" i="1"/>
  <c r="AI556" i="1"/>
  <c r="AL556" i="1"/>
  <c r="AO556" i="1"/>
  <c r="AR556" i="1"/>
  <c r="AT556" i="1"/>
  <c r="AV556" i="1"/>
  <c r="AX556" i="1"/>
  <c r="AZ556" i="1"/>
  <c r="V558" i="1"/>
  <c r="Z558" i="1"/>
  <c r="AC558" i="1"/>
  <c r="AF558" i="1"/>
  <c r="AI558" i="1"/>
  <c r="AL558" i="1"/>
  <c r="AO558" i="1"/>
  <c r="AR558" i="1"/>
  <c r="AT558" i="1"/>
  <c r="AV558" i="1"/>
  <c r="AX558" i="1"/>
  <c r="AZ558" i="1"/>
  <c r="V559" i="1"/>
  <c r="Z559" i="1"/>
  <c r="AC559" i="1"/>
  <c r="AF559" i="1"/>
  <c r="AI559" i="1"/>
  <c r="AL559" i="1"/>
  <c r="AO559" i="1"/>
  <c r="AR559" i="1"/>
  <c r="AT559" i="1"/>
  <c r="AV559" i="1"/>
  <c r="AX559" i="1"/>
  <c r="AZ559" i="1"/>
  <c r="V560" i="1"/>
  <c r="Z560" i="1"/>
  <c r="AC560" i="1"/>
  <c r="AF560" i="1"/>
  <c r="AI560" i="1"/>
  <c r="AL560" i="1"/>
  <c r="AO560" i="1"/>
  <c r="AR560" i="1"/>
  <c r="AT560" i="1"/>
  <c r="AV560" i="1"/>
  <c r="AX560" i="1"/>
  <c r="AZ560" i="1"/>
  <c r="V561" i="1"/>
  <c r="Z561" i="1"/>
  <c r="AC561" i="1"/>
  <c r="AF561" i="1"/>
  <c r="AI561" i="1"/>
  <c r="AL561" i="1"/>
  <c r="AO561" i="1"/>
  <c r="AR561" i="1"/>
  <c r="AT561" i="1"/>
  <c r="AV561" i="1"/>
  <c r="AX561" i="1"/>
  <c r="AZ561" i="1"/>
  <c r="V562" i="1"/>
  <c r="Z562" i="1"/>
  <c r="AC562" i="1"/>
  <c r="AF562" i="1"/>
  <c r="AI562" i="1"/>
  <c r="AL562" i="1"/>
  <c r="AO562" i="1"/>
  <c r="AR562" i="1"/>
  <c r="AT562" i="1"/>
  <c r="AV562" i="1"/>
  <c r="AX562" i="1"/>
  <c r="AZ562" i="1"/>
  <c r="V563" i="1"/>
  <c r="Z563" i="1"/>
  <c r="AC563" i="1"/>
  <c r="AF563" i="1"/>
  <c r="AI563" i="1"/>
  <c r="AL563" i="1"/>
  <c r="AO563" i="1"/>
  <c r="AR563" i="1"/>
  <c r="AT563" i="1"/>
  <c r="AV563" i="1"/>
  <c r="AX563" i="1"/>
  <c r="AZ563" i="1"/>
  <c r="V564" i="1"/>
  <c r="Z564" i="1"/>
  <c r="AC564" i="1"/>
  <c r="AF564" i="1"/>
  <c r="AI564" i="1"/>
  <c r="AL564" i="1"/>
  <c r="AO564" i="1"/>
  <c r="AR564" i="1"/>
  <c r="AT564" i="1"/>
  <c r="AV564" i="1"/>
  <c r="AX564" i="1"/>
  <c r="AZ564" i="1"/>
  <c r="V566" i="1"/>
  <c r="Z566" i="1"/>
  <c r="AC566" i="1"/>
  <c r="AF566" i="1"/>
  <c r="AI566" i="1"/>
  <c r="AL566" i="1"/>
  <c r="AO566" i="1"/>
  <c r="AR566" i="1"/>
  <c r="AT566" i="1"/>
  <c r="AV566" i="1"/>
  <c r="AX566" i="1"/>
  <c r="AZ566" i="1"/>
  <c r="V567" i="1"/>
  <c r="Z567" i="1"/>
  <c r="AC567" i="1"/>
  <c r="AF567" i="1"/>
  <c r="AI567" i="1"/>
  <c r="AL567" i="1"/>
  <c r="AO567" i="1"/>
  <c r="AR567" i="1"/>
  <c r="AT567" i="1"/>
  <c r="AV567" i="1"/>
  <c r="AX567" i="1"/>
  <c r="AZ567" i="1"/>
  <c r="V568" i="1"/>
  <c r="Z568" i="1"/>
  <c r="AC568" i="1"/>
  <c r="AF568" i="1"/>
  <c r="AI568" i="1"/>
  <c r="AL568" i="1"/>
  <c r="AO568" i="1"/>
  <c r="AR568" i="1"/>
  <c r="AT568" i="1"/>
  <c r="AV568" i="1"/>
  <c r="AX568" i="1"/>
  <c r="AZ568" i="1"/>
  <c r="V569" i="1"/>
  <c r="Z569" i="1"/>
  <c r="AC569" i="1"/>
  <c r="AF569" i="1"/>
  <c r="AI569" i="1"/>
  <c r="AL569" i="1"/>
  <c r="AO569" i="1"/>
  <c r="AR569" i="1"/>
  <c r="AT569" i="1"/>
  <c r="AV569" i="1"/>
  <c r="AX569" i="1"/>
  <c r="AZ569" i="1"/>
  <c r="V570" i="1"/>
  <c r="Z570" i="1"/>
  <c r="AC570" i="1"/>
  <c r="AF570" i="1"/>
  <c r="AI570" i="1"/>
  <c r="AL570" i="1"/>
  <c r="AO570" i="1"/>
  <c r="AR570" i="1"/>
  <c r="AT570" i="1"/>
  <c r="AV570" i="1"/>
  <c r="AX570" i="1"/>
  <c r="AZ570" i="1"/>
  <c r="V571" i="1"/>
  <c r="Z571" i="1"/>
  <c r="AC571" i="1"/>
  <c r="AF571" i="1"/>
  <c r="AI571" i="1"/>
  <c r="AL571" i="1"/>
  <c r="AO571" i="1"/>
  <c r="AR571" i="1"/>
  <c r="AT571" i="1"/>
  <c r="AV571" i="1"/>
  <c r="AX571" i="1"/>
  <c r="AZ571" i="1"/>
  <c r="V572" i="1"/>
  <c r="Z572" i="1"/>
  <c r="AC572" i="1"/>
  <c r="AF572" i="1"/>
  <c r="AI572" i="1"/>
  <c r="AL572" i="1"/>
  <c r="AO572" i="1"/>
  <c r="AR572" i="1"/>
  <c r="AT572" i="1"/>
  <c r="AV572" i="1"/>
  <c r="AX572" i="1"/>
  <c r="AZ572" i="1"/>
  <c r="V574" i="1"/>
  <c r="Z574" i="1"/>
  <c r="AC574" i="1"/>
  <c r="AF574" i="1"/>
  <c r="AI574" i="1"/>
  <c r="AL574" i="1"/>
  <c r="AO574" i="1"/>
  <c r="AR574" i="1"/>
  <c r="AT574" i="1"/>
  <c r="AV574" i="1"/>
  <c r="AX574" i="1"/>
  <c r="AZ574" i="1"/>
  <c r="V575" i="1"/>
  <c r="Z575" i="1"/>
  <c r="AC575" i="1"/>
  <c r="AF575" i="1"/>
  <c r="AI575" i="1"/>
  <c r="AL575" i="1"/>
  <c r="AO575" i="1"/>
  <c r="AR575" i="1"/>
  <c r="AT575" i="1"/>
  <c r="AV575" i="1"/>
  <c r="AX575" i="1"/>
  <c r="AZ575" i="1"/>
  <c r="V576" i="1"/>
  <c r="Z576" i="1"/>
  <c r="AC576" i="1"/>
  <c r="AF576" i="1"/>
  <c r="AI576" i="1"/>
  <c r="AL576" i="1"/>
  <c r="AO576" i="1"/>
  <c r="AR576" i="1"/>
  <c r="AT576" i="1"/>
  <c r="AV576" i="1"/>
  <c r="AX576" i="1"/>
  <c r="AZ576" i="1"/>
  <c r="V577" i="1"/>
  <c r="Z577" i="1"/>
  <c r="AC577" i="1"/>
  <c r="AF577" i="1"/>
  <c r="AI577" i="1"/>
  <c r="AL577" i="1"/>
  <c r="AO577" i="1"/>
  <c r="AR577" i="1"/>
  <c r="AT577" i="1"/>
  <c r="AV577" i="1"/>
  <c r="AX577" i="1"/>
  <c r="AZ577" i="1"/>
  <c r="V578" i="1"/>
  <c r="Z578" i="1"/>
  <c r="AC578" i="1"/>
  <c r="AF578" i="1"/>
  <c r="AI578" i="1"/>
  <c r="AL578" i="1"/>
  <c r="AO578" i="1"/>
  <c r="AR578" i="1"/>
  <c r="AT578" i="1"/>
  <c r="AV578" i="1"/>
  <c r="AX578" i="1"/>
  <c r="AZ578" i="1"/>
  <c r="V579" i="1"/>
  <c r="Z579" i="1"/>
  <c r="AC579" i="1"/>
  <c r="AF579" i="1"/>
  <c r="AI579" i="1"/>
  <c r="AL579" i="1"/>
  <c r="AO579" i="1"/>
  <c r="AR579" i="1"/>
  <c r="AT579" i="1"/>
  <c r="AV579" i="1"/>
  <c r="AX579" i="1"/>
  <c r="AZ579" i="1"/>
  <c r="V580" i="1"/>
  <c r="Z580" i="1"/>
  <c r="AC580" i="1"/>
  <c r="AF580" i="1"/>
  <c r="AI580" i="1"/>
  <c r="AL580" i="1"/>
  <c r="AO580" i="1"/>
  <c r="AR580" i="1"/>
  <c r="AT580" i="1"/>
  <c r="AV580" i="1"/>
  <c r="AX580" i="1"/>
  <c r="AZ580" i="1"/>
  <c r="V581" i="1"/>
  <c r="Z581" i="1"/>
  <c r="AC581" i="1"/>
  <c r="AF581" i="1"/>
  <c r="AI581" i="1"/>
  <c r="AL581" i="1"/>
  <c r="AO581" i="1"/>
  <c r="AR581" i="1"/>
  <c r="AT581" i="1"/>
  <c r="AV581" i="1"/>
  <c r="AX581" i="1"/>
  <c r="AZ581" i="1"/>
  <c r="V582" i="1"/>
  <c r="Z582" i="1"/>
  <c r="AC582" i="1"/>
  <c r="AF582" i="1"/>
  <c r="AI582" i="1"/>
  <c r="AL582" i="1"/>
  <c r="AO582" i="1"/>
  <c r="AR582" i="1"/>
  <c r="AT582" i="1"/>
  <c r="AV582" i="1"/>
  <c r="AX582" i="1"/>
  <c r="AZ582" i="1"/>
  <c r="V583" i="1"/>
  <c r="AO583" i="1"/>
  <c r="V584" i="1"/>
  <c r="Z584" i="1"/>
  <c r="AC584" i="1"/>
  <c r="AF584" i="1"/>
  <c r="AI584" i="1"/>
  <c r="AL584" i="1"/>
  <c r="AO584" i="1"/>
  <c r="AR584" i="1"/>
  <c r="AT584" i="1"/>
  <c r="AV584" i="1"/>
  <c r="AX584" i="1"/>
  <c r="AZ584" i="1"/>
  <c r="V586" i="1"/>
  <c r="Z586" i="1"/>
  <c r="AC586" i="1"/>
  <c r="AF586" i="1"/>
  <c r="AI586" i="1"/>
  <c r="AL586" i="1"/>
  <c r="AO586" i="1"/>
  <c r="AR586" i="1"/>
  <c r="AT586" i="1"/>
  <c r="AV586" i="1"/>
  <c r="AX586" i="1"/>
  <c r="AZ586" i="1"/>
  <c r="V587" i="1"/>
  <c r="Z587" i="1"/>
  <c r="AC587" i="1"/>
  <c r="AF587" i="1"/>
  <c r="AI587" i="1"/>
  <c r="AL587" i="1"/>
  <c r="AO587" i="1"/>
  <c r="AR587" i="1"/>
  <c r="AT587" i="1"/>
  <c r="AV587" i="1"/>
  <c r="AX587" i="1"/>
  <c r="AZ587" i="1"/>
  <c r="V588" i="1"/>
  <c r="Z588" i="1"/>
  <c r="AC588" i="1"/>
  <c r="AF588" i="1"/>
  <c r="AI588" i="1"/>
  <c r="AL588" i="1"/>
  <c r="AO588" i="1"/>
  <c r="AR588" i="1"/>
  <c r="AT588" i="1"/>
  <c r="AV588" i="1"/>
  <c r="AX588" i="1"/>
  <c r="AZ588" i="1"/>
  <c r="V589" i="1"/>
  <c r="Z589" i="1"/>
  <c r="AC589" i="1"/>
  <c r="AF589" i="1"/>
  <c r="AI589" i="1"/>
  <c r="AL589" i="1"/>
  <c r="AO589" i="1"/>
  <c r="AR589" i="1"/>
  <c r="AT589" i="1"/>
  <c r="AV589" i="1"/>
  <c r="AX589" i="1"/>
  <c r="AZ589" i="1"/>
  <c r="V590" i="1"/>
  <c r="Z590" i="1"/>
  <c r="AC590" i="1"/>
  <c r="AF590" i="1"/>
  <c r="AI590" i="1"/>
  <c r="AL590" i="1"/>
  <c r="AO590" i="1"/>
  <c r="AR590" i="1"/>
  <c r="AT590" i="1"/>
  <c r="AV590" i="1"/>
  <c r="AX590" i="1"/>
  <c r="AZ590" i="1"/>
  <c r="V591" i="1"/>
  <c r="Z591" i="1"/>
  <c r="AC591" i="1"/>
  <c r="AF591" i="1"/>
  <c r="AI591" i="1"/>
  <c r="AL591" i="1"/>
  <c r="AO591" i="1"/>
  <c r="AR591" i="1"/>
  <c r="AT591" i="1"/>
  <c r="AV591" i="1"/>
  <c r="AX591" i="1"/>
  <c r="AZ591" i="1"/>
  <c r="V592" i="1"/>
  <c r="Z592" i="1"/>
  <c r="AC592" i="1"/>
  <c r="AF592" i="1"/>
  <c r="AI592" i="1"/>
  <c r="AL592" i="1"/>
  <c r="AO592" i="1"/>
  <c r="AR592" i="1"/>
  <c r="AT592" i="1"/>
  <c r="AV592" i="1"/>
  <c r="AX592" i="1"/>
  <c r="AZ592" i="1"/>
  <c r="V593" i="1"/>
  <c r="X593" i="1"/>
  <c r="Z593" i="1"/>
  <c r="AB593" i="1"/>
  <c r="AC593" i="1"/>
  <c r="AE593" i="1"/>
  <c r="AF593" i="1"/>
  <c r="AH593" i="1"/>
  <c r="AI593" i="1"/>
  <c r="AK593" i="1"/>
  <c r="AL593" i="1"/>
  <c r="AN593" i="1"/>
  <c r="AO593" i="1"/>
  <c r="AP593" i="1"/>
  <c r="AR593" i="1"/>
  <c r="AS593" i="1"/>
  <c r="AT593" i="1"/>
  <c r="AU593" i="1"/>
  <c r="AV593" i="1"/>
  <c r="AW593" i="1"/>
  <c r="AX593" i="1"/>
  <c r="AY593" i="1"/>
  <c r="AZ593" i="1"/>
  <c r="BC593" i="1"/>
  <c r="V594" i="1"/>
  <c r="Z594" i="1"/>
  <c r="AC594" i="1"/>
  <c r="AF594" i="1"/>
  <c r="AI594" i="1"/>
  <c r="AL594" i="1"/>
  <c r="AO594" i="1"/>
  <c r="AR594" i="1"/>
  <c r="AT594" i="1"/>
  <c r="AV594" i="1"/>
  <c r="AX594" i="1"/>
  <c r="AZ594" i="1"/>
  <c r="V595" i="1"/>
  <c r="Z595" i="1"/>
  <c r="AC595" i="1"/>
  <c r="AF595" i="1"/>
  <c r="AI595" i="1"/>
  <c r="AL595" i="1"/>
  <c r="AO595" i="1"/>
  <c r="AR595" i="1"/>
  <c r="AT595" i="1"/>
  <c r="AV595" i="1"/>
  <c r="AX595" i="1"/>
  <c r="AZ595" i="1"/>
  <c r="V596" i="1"/>
  <c r="Z596" i="1"/>
  <c r="AC596" i="1"/>
  <c r="AF596" i="1"/>
  <c r="AI596" i="1"/>
  <c r="AL596" i="1"/>
  <c r="AO596" i="1"/>
  <c r="AR596" i="1"/>
  <c r="AT596" i="1"/>
  <c r="AV596" i="1"/>
  <c r="AX596" i="1"/>
  <c r="AZ596" i="1"/>
  <c r="V597" i="1"/>
  <c r="Z597" i="1"/>
  <c r="AC597" i="1"/>
  <c r="AF597" i="1"/>
  <c r="AI597" i="1"/>
  <c r="AL597" i="1"/>
  <c r="AO597" i="1"/>
  <c r="AR597" i="1"/>
  <c r="AT597" i="1"/>
  <c r="AV597" i="1"/>
  <c r="AX597" i="1"/>
  <c r="AZ597" i="1"/>
  <c r="V598" i="1"/>
  <c r="Z598" i="1"/>
  <c r="AC598" i="1"/>
  <c r="AF598" i="1"/>
  <c r="AI598" i="1"/>
  <c r="AL598" i="1"/>
  <c r="AO598" i="1"/>
  <c r="AR598" i="1"/>
  <c r="AT598" i="1"/>
  <c r="AV598" i="1"/>
  <c r="AX598" i="1"/>
  <c r="AZ598" i="1"/>
  <c r="V599" i="1"/>
  <c r="Z599" i="1"/>
  <c r="AC599" i="1"/>
  <c r="AF599" i="1"/>
  <c r="AI599" i="1"/>
  <c r="AL599" i="1"/>
  <c r="AO599" i="1"/>
  <c r="AR599" i="1"/>
  <c r="AT599" i="1"/>
  <c r="AV599" i="1"/>
  <c r="AX599" i="1"/>
  <c r="AZ599" i="1"/>
  <c r="V600" i="1"/>
  <c r="Z600" i="1"/>
  <c r="AC600" i="1"/>
  <c r="AF600" i="1"/>
  <c r="AI600" i="1"/>
  <c r="AL600" i="1"/>
  <c r="AO600" i="1"/>
  <c r="AR600" i="1"/>
  <c r="AT600" i="1"/>
  <c r="AV600" i="1"/>
  <c r="AX600" i="1"/>
  <c r="AZ600" i="1"/>
  <c r="V601" i="1"/>
  <c r="Z601" i="1"/>
  <c r="AC601" i="1"/>
  <c r="AF601" i="1"/>
  <c r="AI601" i="1"/>
  <c r="AL601" i="1"/>
  <c r="AO601" i="1"/>
  <c r="AR601" i="1"/>
  <c r="AT601" i="1"/>
  <c r="AV601" i="1"/>
  <c r="AX601" i="1"/>
  <c r="AZ601" i="1"/>
  <c r="V602" i="1"/>
  <c r="Z602" i="1"/>
  <c r="AC602" i="1"/>
  <c r="AF602" i="1"/>
  <c r="AI602" i="1"/>
  <c r="AL602" i="1"/>
  <c r="AO602" i="1"/>
  <c r="AR602" i="1"/>
  <c r="AT602" i="1"/>
  <c r="AV602" i="1"/>
  <c r="AX602" i="1"/>
  <c r="AZ602" i="1"/>
  <c r="V604" i="1"/>
  <c r="Z604" i="1"/>
  <c r="AC604" i="1"/>
  <c r="AF604" i="1"/>
  <c r="AI604" i="1"/>
  <c r="AL604" i="1"/>
  <c r="AO604" i="1"/>
  <c r="AR604" i="1"/>
  <c r="AT604" i="1"/>
  <c r="AV604" i="1"/>
  <c r="AX604" i="1"/>
  <c r="AZ604" i="1"/>
  <c r="V605" i="1"/>
  <c r="Z605" i="1"/>
  <c r="AC605" i="1"/>
  <c r="AF605" i="1"/>
  <c r="AI605" i="1"/>
  <c r="AL605" i="1"/>
  <c r="AO605" i="1"/>
  <c r="AR605" i="1"/>
  <c r="AT605" i="1"/>
  <c r="AV605" i="1"/>
  <c r="AX605" i="1"/>
  <c r="AZ605" i="1"/>
  <c r="V607" i="1"/>
  <c r="Z607" i="1"/>
  <c r="AC607" i="1"/>
  <c r="AF607" i="1"/>
  <c r="AI607" i="1"/>
  <c r="AL607" i="1"/>
  <c r="AO607" i="1"/>
  <c r="AR607" i="1"/>
  <c r="AT607" i="1"/>
  <c r="AV607" i="1"/>
  <c r="AX607" i="1"/>
  <c r="AZ607" i="1"/>
  <c r="V608" i="1"/>
  <c r="Z608" i="1"/>
  <c r="AC608" i="1"/>
  <c r="AF608" i="1"/>
  <c r="AI608" i="1"/>
  <c r="AL608" i="1"/>
  <c r="AO608" i="1"/>
  <c r="AR608" i="1"/>
  <c r="AT608" i="1"/>
  <c r="AV608" i="1"/>
  <c r="AX608" i="1"/>
  <c r="AZ608" i="1"/>
  <c r="V609" i="1"/>
  <c r="Z609" i="1"/>
  <c r="AC609" i="1"/>
  <c r="AF609" i="1"/>
  <c r="AI609" i="1"/>
  <c r="AL609" i="1"/>
  <c r="AO609" i="1"/>
  <c r="AR609" i="1"/>
  <c r="AT609" i="1"/>
  <c r="AV609" i="1"/>
  <c r="AX609" i="1"/>
  <c r="AZ609" i="1"/>
  <c r="V610" i="1"/>
  <c r="Z610" i="1"/>
  <c r="AC610" i="1"/>
  <c r="AF610" i="1"/>
  <c r="AI610" i="1"/>
  <c r="AL610" i="1"/>
  <c r="AO610" i="1"/>
  <c r="AR610" i="1"/>
  <c r="AT610" i="1"/>
  <c r="AV610" i="1"/>
  <c r="AX610" i="1"/>
  <c r="AZ610" i="1"/>
  <c r="V611" i="1"/>
  <c r="Z611" i="1"/>
  <c r="AC611" i="1"/>
  <c r="AF611" i="1"/>
  <c r="AI611" i="1"/>
  <c r="AL611" i="1"/>
  <c r="AO611" i="1"/>
  <c r="AR611" i="1"/>
  <c r="AT611" i="1"/>
  <c r="AV611" i="1"/>
  <c r="AX611" i="1"/>
  <c r="AZ611" i="1"/>
  <c r="V612" i="1"/>
  <c r="Z612" i="1"/>
  <c r="AC612" i="1"/>
  <c r="AF612" i="1"/>
  <c r="AI612" i="1"/>
  <c r="AL612" i="1"/>
  <c r="AO612" i="1"/>
  <c r="AR612" i="1"/>
  <c r="AT612" i="1"/>
  <c r="AV612" i="1"/>
  <c r="AX612" i="1"/>
  <c r="AZ612" i="1"/>
  <c r="V613" i="1"/>
  <c r="Z613" i="1"/>
  <c r="AC613" i="1"/>
  <c r="AF613" i="1"/>
  <c r="AI613" i="1"/>
  <c r="AL613" i="1"/>
  <c r="AO613" i="1"/>
  <c r="AR613" i="1"/>
  <c r="AT613" i="1"/>
  <c r="AV613" i="1"/>
  <c r="AX613" i="1"/>
  <c r="AZ613" i="1"/>
  <c r="V615" i="1"/>
  <c r="Z615" i="1"/>
  <c r="AC615" i="1"/>
  <c r="AF615" i="1"/>
  <c r="AI615" i="1"/>
  <c r="AL615" i="1"/>
  <c r="AO615" i="1"/>
  <c r="AR615" i="1"/>
  <c r="AT615" i="1"/>
  <c r="AV615" i="1"/>
  <c r="AX615" i="1"/>
  <c r="AZ615" i="1"/>
  <c r="V616" i="1"/>
  <c r="Z616" i="1"/>
  <c r="AC616" i="1"/>
  <c r="AF616" i="1"/>
  <c r="AI616" i="1"/>
  <c r="AL616" i="1"/>
  <c r="AO616" i="1"/>
  <c r="AR616" i="1"/>
  <c r="AT616" i="1"/>
  <c r="AV616" i="1"/>
  <c r="AX616" i="1"/>
  <c r="AZ616" i="1"/>
  <c r="V617" i="1"/>
  <c r="Z617" i="1"/>
  <c r="AC617" i="1"/>
  <c r="AF617" i="1"/>
  <c r="AI617" i="1"/>
  <c r="AL617" i="1"/>
  <c r="AO617" i="1"/>
  <c r="AR617" i="1"/>
  <c r="AT617" i="1"/>
  <c r="AV617" i="1"/>
  <c r="AX617" i="1"/>
  <c r="AZ617" i="1"/>
  <c r="V618" i="1"/>
  <c r="Z618" i="1"/>
  <c r="AC618" i="1"/>
  <c r="AF618" i="1"/>
  <c r="AI618" i="1"/>
  <c r="AL618" i="1"/>
  <c r="AO618" i="1"/>
  <c r="AR618" i="1"/>
  <c r="AT618" i="1"/>
  <c r="AV618" i="1"/>
  <c r="AX618" i="1"/>
  <c r="AZ618" i="1"/>
  <c r="V619" i="1"/>
  <c r="Z619" i="1"/>
  <c r="AC619" i="1"/>
  <c r="AF619" i="1"/>
  <c r="AI619" i="1"/>
  <c r="AL619" i="1"/>
  <c r="AO619" i="1"/>
  <c r="AR619" i="1"/>
  <c r="AT619" i="1"/>
  <c r="AV619" i="1"/>
  <c r="AX619" i="1"/>
  <c r="AZ619" i="1"/>
  <c r="V620" i="1"/>
  <c r="Z620" i="1"/>
  <c r="AC620" i="1"/>
  <c r="AF620" i="1"/>
  <c r="AI620" i="1"/>
  <c r="AL620" i="1"/>
  <c r="AO620" i="1"/>
  <c r="AR620" i="1"/>
  <c r="AT620" i="1"/>
  <c r="AV620" i="1"/>
  <c r="AX620" i="1"/>
  <c r="AZ620" i="1"/>
  <c r="V621" i="1"/>
  <c r="Z621" i="1"/>
  <c r="AC621" i="1"/>
  <c r="AF621" i="1"/>
  <c r="AI621" i="1"/>
  <c r="AL621" i="1"/>
  <c r="AO621" i="1"/>
  <c r="AR621" i="1"/>
  <c r="AT621" i="1"/>
  <c r="AV621" i="1"/>
  <c r="AX621" i="1"/>
  <c r="AZ621" i="1"/>
  <c r="V622" i="1"/>
  <c r="Z622" i="1"/>
  <c r="AC622" i="1"/>
  <c r="AF622" i="1"/>
  <c r="AI622" i="1"/>
  <c r="AL622" i="1"/>
  <c r="AO622" i="1"/>
  <c r="AR622" i="1"/>
  <c r="AT622" i="1"/>
  <c r="AV622" i="1"/>
  <c r="AX622" i="1"/>
  <c r="AZ622" i="1"/>
  <c r="V623" i="1"/>
  <c r="Z623" i="1"/>
  <c r="AC623" i="1"/>
  <c r="AF623" i="1"/>
  <c r="AI623" i="1"/>
  <c r="AL623" i="1"/>
  <c r="AO623" i="1"/>
  <c r="AR623" i="1"/>
  <c r="AT623" i="1"/>
  <c r="AV623" i="1"/>
  <c r="AX623" i="1"/>
  <c r="AZ623" i="1"/>
  <c r="V625" i="1"/>
  <c r="Z625" i="1"/>
  <c r="AC625" i="1"/>
  <c r="AF625" i="1"/>
  <c r="AI625" i="1"/>
  <c r="AL625" i="1"/>
  <c r="AO625" i="1"/>
  <c r="AR625" i="1"/>
  <c r="AT625" i="1"/>
  <c r="AV625" i="1"/>
  <c r="AX625" i="1"/>
  <c r="AZ625" i="1"/>
  <c r="V626" i="1"/>
  <c r="Z626" i="1"/>
  <c r="AC626" i="1"/>
  <c r="AF626" i="1"/>
  <c r="AI626" i="1"/>
  <c r="AL626" i="1"/>
  <c r="AO626" i="1"/>
  <c r="AR626" i="1"/>
  <c r="AT626" i="1"/>
  <c r="AV626" i="1"/>
  <c r="AX626" i="1"/>
  <c r="AZ626" i="1"/>
  <c r="V627" i="1"/>
  <c r="Z627" i="1"/>
  <c r="AC627" i="1"/>
  <c r="AF627" i="1"/>
  <c r="AI627" i="1"/>
  <c r="AL627" i="1"/>
  <c r="AO627" i="1"/>
  <c r="AR627" i="1"/>
  <c r="AT627" i="1"/>
  <c r="AV627" i="1"/>
  <c r="AX627" i="1"/>
  <c r="AZ627" i="1"/>
  <c r="V628" i="1"/>
  <c r="Z628" i="1"/>
  <c r="AC628" i="1"/>
  <c r="AF628" i="1"/>
  <c r="AI628" i="1"/>
  <c r="AL628" i="1"/>
  <c r="AO628" i="1"/>
  <c r="AR628" i="1"/>
  <c r="AT628" i="1"/>
  <c r="AV628" i="1"/>
  <c r="AX628" i="1"/>
  <c r="AZ628" i="1"/>
  <c r="V629" i="1"/>
  <c r="Z629" i="1"/>
  <c r="AC629" i="1"/>
  <c r="AF629" i="1"/>
  <c r="AI629" i="1"/>
  <c r="AL629" i="1"/>
  <c r="AO629" i="1"/>
  <c r="AR629" i="1"/>
  <c r="AT629" i="1"/>
  <c r="AV629" i="1"/>
  <c r="AX629" i="1"/>
  <c r="AZ629" i="1"/>
  <c r="V630" i="1"/>
  <c r="Z630" i="1"/>
  <c r="AC630" i="1"/>
  <c r="AF630" i="1"/>
  <c r="AI630" i="1"/>
  <c r="AL630" i="1"/>
  <c r="AO630" i="1"/>
  <c r="AR630" i="1"/>
  <c r="AT630" i="1"/>
  <c r="AV630" i="1"/>
  <c r="AX630" i="1"/>
  <c r="AZ630" i="1"/>
  <c r="V631" i="1"/>
  <c r="Z631" i="1"/>
  <c r="AC631" i="1"/>
  <c r="AF631" i="1"/>
  <c r="AI631" i="1"/>
  <c r="AL631" i="1"/>
  <c r="AO631" i="1"/>
  <c r="AR631" i="1"/>
  <c r="AT631" i="1"/>
  <c r="AV631" i="1"/>
  <c r="AX631" i="1"/>
  <c r="AZ631" i="1"/>
  <c r="V633" i="1"/>
  <c r="Z633" i="1"/>
  <c r="AC633" i="1"/>
  <c r="AF633" i="1"/>
  <c r="AI633" i="1"/>
  <c r="AL633" i="1"/>
  <c r="AO633" i="1"/>
  <c r="AR633" i="1"/>
  <c r="AT633" i="1"/>
  <c r="AV633" i="1"/>
  <c r="AX633" i="1"/>
  <c r="AZ633" i="1"/>
  <c r="V634" i="1"/>
  <c r="Z634" i="1"/>
  <c r="AC634" i="1"/>
  <c r="AF634" i="1"/>
  <c r="AI634" i="1"/>
  <c r="AL634" i="1"/>
  <c r="AO634" i="1"/>
  <c r="AR634" i="1"/>
  <c r="AT634" i="1"/>
  <c r="AV634" i="1"/>
  <c r="AX634" i="1"/>
  <c r="AZ634" i="1"/>
  <c r="V635" i="1"/>
  <c r="Z635" i="1"/>
  <c r="AC635" i="1"/>
  <c r="AF635" i="1"/>
  <c r="AI635" i="1"/>
  <c r="AL635" i="1"/>
  <c r="AO635" i="1"/>
  <c r="AR635" i="1"/>
  <c r="AT635" i="1"/>
  <c r="AV635" i="1"/>
  <c r="AX635" i="1"/>
  <c r="AZ635" i="1"/>
  <c r="V636" i="1"/>
  <c r="Z636" i="1"/>
  <c r="AC636" i="1"/>
  <c r="AF636" i="1"/>
  <c r="AI636" i="1"/>
  <c r="AL636" i="1"/>
  <c r="AO636" i="1"/>
  <c r="AR636" i="1"/>
  <c r="AT636" i="1"/>
  <c r="AV636" i="1"/>
  <c r="AX636" i="1"/>
  <c r="AZ636" i="1"/>
  <c r="V637" i="1"/>
  <c r="Z637" i="1"/>
  <c r="AC637" i="1"/>
  <c r="AF637" i="1"/>
  <c r="AI637" i="1"/>
  <c r="AL637" i="1"/>
  <c r="AO637" i="1"/>
  <c r="AR637" i="1"/>
  <c r="AT637" i="1"/>
  <c r="AV637" i="1"/>
  <c r="AX637" i="1"/>
  <c r="AZ637" i="1"/>
  <c r="V638" i="1"/>
  <c r="Z638" i="1"/>
  <c r="AC638" i="1"/>
  <c r="AF638" i="1"/>
  <c r="AI638" i="1"/>
  <c r="AL638" i="1"/>
  <c r="AO638" i="1"/>
  <c r="AR638" i="1"/>
  <c r="AT638" i="1"/>
  <c r="AV638" i="1"/>
  <c r="AX638" i="1"/>
  <c r="AZ638" i="1"/>
  <c r="V639" i="1"/>
  <c r="Z639" i="1"/>
  <c r="AC639" i="1"/>
  <c r="AF639" i="1"/>
  <c r="AI639" i="1"/>
  <c r="AL639" i="1"/>
  <c r="AO639" i="1"/>
  <c r="AR639" i="1"/>
  <c r="AT639" i="1"/>
  <c r="AV639" i="1"/>
  <c r="AX639" i="1"/>
  <c r="AZ639" i="1"/>
  <c r="V641" i="1"/>
  <c r="Z641" i="1"/>
  <c r="AC641" i="1"/>
  <c r="AF641" i="1"/>
  <c r="AI641" i="1"/>
  <c r="AL641" i="1"/>
  <c r="AO641" i="1"/>
  <c r="AR641" i="1"/>
  <c r="AT641" i="1"/>
  <c r="AV641" i="1"/>
  <c r="AX641" i="1"/>
  <c r="AZ641" i="1"/>
  <c r="V642" i="1"/>
  <c r="Z642" i="1"/>
  <c r="AC642" i="1"/>
  <c r="AF642" i="1"/>
  <c r="AI642" i="1"/>
  <c r="AL642" i="1"/>
  <c r="AO642" i="1"/>
  <c r="AR642" i="1"/>
  <c r="AT642" i="1"/>
  <c r="AV642" i="1"/>
  <c r="AX642" i="1"/>
  <c r="AZ642" i="1"/>
  <c r="V643" i="1"/>
  <c r="Z643" i="1"/>
  <c r="AC643" i="1"/>
  <c r="AF643" i="1"/>
  <c r="AI643" i="1"/>
  <c r="AL643" i="1"/>
  <c r="AO643" i="1"/>
  <c r="AR643" i="1"/>
  <c r="AT643" i="1"/>
  <c r="AV643" i="1"/>
  <c r="AX643" i="1"/>
  <c r="AZ643" i="1"/>
  <c r="V644" i="1"/>
  <c r="Z644" i="1"/>
  <c r="AC644" i="1"/>
  <c r="AF644" i="1"/>
  <c r="AI644" i="1"/>
  <c r="AL644" i="1"/>
  <c r="AO644" i="1"/>
  <c r="AR644" i="1"/>
  <c r="AT644" i="1"/>
  <c r="AV644" i="1"/>
  <c r="AX644" i="1"/>
  <c r="AZ644" i="1"/>
  <c r="V645" i="1"/>
  <c r="Z645" i="1"/>
  <c r="AC645" i="1"/>
  <c r="AF645" i="1"/>
  <c r="AI645" i="1"/>
  <c r="AL645" i="1"/>
  <c r="AO645" i="1"/>
  <c r="AR645" i="1"/>
  <c r="AT645" i="1"/>
  <c r="AV645" i="1"/>
  <c r="AX645" i="1"/>
  <c r="AZ645" i="1"/>
  <c r="V646" i="1"/>
  <c r="Z646" i="1"/>
  <c r="AC646" i="1"/>
  <c r="AF646" i="1"/>
  <c r="AI646" i="1"/>
  <c r="AL646" i="1"/>
  <c r="AO646" i="1"/>
  <c r="AR646" i="1"/>
  <c r="AT646" i="1"/>
  <c r="AV646" i="1"/>
  <c r="AX646" i="1"/>
  <c r="AZ646" i="1"/>
  <c r="V647" i="1"/>
  <c r="Z647" i="1"/>
  <c r="AC647" i="1"/>
  <c r="AF647" i="1"/>
  <c r="AI647" i="1"/>
  <c r="AL647" i="1"/>
  <c r="AO647" i="1"/>
  <c r="AR647" i="1"/>
  <c r="AT647" i="1"/>
  <c r="AV647" i="1"/>
  <c r="AX647" i="1"/>
  <c r="AZ647" i="1"/>
  <c r="V648" i="1"/>
  <c r="Z648" i="1"/>
  <c r="AC648" i="1"/>
  <c r="AF648" i="1"/>
  <c r="AI648" i="1"/>
  <c r="AL648" i="1"/>
  <c r="AO648" i="1"/>
  <c r="AR648" i="1"/>
  <c r="AT648" i="1"/>
  <c r="AV648" i="1"/>
  <c r="AX648" i="1"/>
  <c r="AZ648" i="1"/>
  <c r="V649" i="1"/>
  <c r="Z649" i="1"/>
  <c r="AC649" i="1"/>
  <c r="AF649" i="1"/>
  <c r="AI649" i="1"/>
  <c r="AL649" i="1"/>
  <c r="AO649" i="1"/>
  <c r="AR649" i="1"/>
  <c r="AT649" i="1"/>
  <c r="AV649" i="1"/>
  <c r="AX649" i="1"/>
  <c r="AZ649" i="1"/>
  <c r="V650" i="1"/>
  <c r="Z650" i="1"/>
  <c r="AC650" i="1"/>
  <c r="AF650" i="1"/>
  <c r="AI650" i="1"/>
  <c r="AL650" i="1"/>
  <c r="V652" i="1"/>
  <c r="Z652" i="1"/>
  <c r="AC652" i="1"/>
  <c r="AF652" i="1"/>
  <c r="AI652" i="1"/>
  <c r="AL652" i="1"/>
  <c r="V654" i="1"/>
  <c r="Z654" i="1"/>
  <c r="AC654" i="1"/>
  <c r="AF654" i="1"/>
  <c r="AI654" i="1"/>
  <c r="AL654" i="1"/>
  <c r="V656" i="1"/>
  <c r="Z656" i="1"/>
  <c r="AC656" i="1"/>
  <c r="AF656" i="1"/>
  <c r="AI656" i="1"/>
  <c r="AL656" i="1"/>
  <c r="V657" i="1"/>
  <c r="Z657" i="1"/>
  <c r="AC657" i="1"/>
  <c r="AF657" i="1"/>
  <c r="AI657" i="1"/>
  <c r="AL657" i="1"/>
  <c r="V659" i="1"/>
  <c r="Z659" i="1"/>
  <c r="AC659" i="1"/>
  <c r="AF659" i="1"/>
  <c r="AI659" i="1"/>
  <c r="AL659" i="1"/>
  <c r="V660" i="1"/>
  <c r="Z660" i="1"/>
  <c r="AC660" i="1"/>
  <c r="AF660" i="1"/>
  <c r="AI660" i="1"/>
  <c r="AL660" i="1"/>
  <c r="V662" i="1"/>
  <c r="Z662" i="1"/>
  <c r="AC662" i="1"/>
  <c r="AF662" i="1"/>
  <c r="AI662" i="1"/>
  <c r="AL662" i="1"/>
  <c r="V663" i="1"/>
  <c r="Z663" i="1"/>
  <c r="AC663" i="1"/>
  <c r="AF663" i="1"/>
  <c r="AI663" i="1"/>
  <c r="AL663" i="1"/>
  <c r="V665" i="1"/>
  <c r="Z665" i="1"/>
  <c r="AC665" i="1"/>
  <c r="AF665" i="1"/>
  <c r="AI665" i="1"/>
  <c r="AL665" i="1"/>
  <c r="V666" i="1"/>
  <c r="Z666" i="1"/>
  <c r="AC666" i="1"/>
  <c r="AF666" i="1"/>
  <c r="AI666" i="1"/>
  <c r="AL666" i="1"/>
  <c r="V668" i="1"/>
  <c r="Z668" i="1"/>
  <c r="AC668" i="1"/>
  <c r="AF668" i="1"/>
  <c r="AI668" i="1"/>
  <c r="AL668" i="1"/>
  <c r="V669" i="1"/>
  <c r="Z669" i="1"/>
  <c r="AC669" i="1"/>
  <c r="AF669" i="1"/>
  <c r="AI669" i="1"/>
  <c r="AL669" i="1"/>
  <c r="V671" i="1"/>
  <c r="Z671" i="1"/>
  <c r="AC671" i="1"/>
  <c r="AF671" i="1"/>
  <c r="AI671" i="1"/>
  <c r="AL671" i="1"/>
  <c r="V672" i="1"/>
  <c r="Z672" i="1"/>
  <c r="AC672" i="1"/>
  <c r="AF672" i="1"/>
  <c r="AI672" i="1"/>
  <c r="AL672" i="1"/>
  <c r="V674" i="1"/>
  <c r="Z674" i="1"/>
  <c r="AC674" i="1"/>
  <c r="AF674" i="1"/>
  <c r="AI674" i="1"/>
  <c r="AL674" i="1"/>
  <c r="V675" i="1"/>
  <c r="Z675" i="1"/>
  <c r="AC675" i="1"/>
  <c r="AF675" i="1"/>
  <c r="AI675" i="1"/>
  <c r="AL675" i="1"/>
  <c r="V677" i="1"/>
  <c r="Z677" i="1"/>
  <c r="AC677" i="1"/>
  <c r="AF677" i="1"/>
  <c r="AI677" i="1"/>
  <c r="AL677" i="1"/>
  <c r="V678" i="1"/>
  <c r="Z678" i="1"/>
  <c r="AC678" i="1"/>
  <c r="AF678" i="1"/>
  <c r="AI678" i="1"/>
  <c r="AL678" i="1"/>
  <c r="V680" i="1"/>
  <c r="Z680" i="1"/>
  <c r="AC680" i="1"/>
  <c r="AF680" i="1"/>
  <c r="AI680" i="1"/>
  <c r="AL680" i="1"/>
  <c r="V681" i="1"/>
  <c r="Z681" i="1"/>
  <c r="AC681" i="1"/>
  <c r="AF681" i="1"/>
  <c r="AI681" i="1"/>
  <c r="AL681" i="1"/>
  <c r="V683" i="1"/>
  <c r="Z683" i="1"/>
  <c r="AC683" i="1"/>
  <c r="AF683" i="1"/>
  <c r="AI683" i="1"/>
  <c r="AL683" i="1"/>
  <c r="V684" i="1"/>
  <c r="Z684" i="1"/>
  <c r="AC684" i="1"/>
  <c r="AF684" i="1"/>
  <c r="AI684" i="1"/>
  <c r="AL684" i="1"/>
  <c r="V686" i="1"/>
  <c r="Z686" i="1"/>
  <c r="AC686" i="1"/>
  <c r="AF686" i="1"/>
  <c r="AI686" i="1"/>
  <c r="AL686" i="1"/>
  <c r="V687" i="1"/>
  <c r="Z687" i="1"/>
  <c r="AC687" i="1"/>
  <c r="AF687" i="1"/>
  <c r="AI687" i="1"/>
  <c r="AL687" i="1"/>
  <c r="V689" i="1"/>
  <c r="Z689" i="1"/>
  <c r="AC689" i="1"/>
  <c r="AF689" i="1"/>
  <c r="AI689" i="1"/>
  <c r="AL689" i="1"/>
  <c r="V690" i="1"/>
  <c r="Z690" i="1"/>
  <c r="AC690" i="1"/>
  <c r="AF690" i="1"/>
  <c r="AI690" i="1"/>
  <c r="AL690" i="1"/>
  <c r="V692" i="1"/>
  <c r="Z692" i="1"/>
  <c r="AC692" i="1"/>
  <c r="AF692" i="1"/>
  <c r="AI692" i="1"/>
  <c r="AL692" i="1"/>
  <c r="V693" i="1"/>
  <c r="Z693" i="1"/>
  <c r="AC693" i="1"/>
  <c r="AF693" i="1"/>
  <c r="AI693" i="1"/>
  <c r="AL693" i="1"/>
  <c r="V695" i="1"/>
  <c r="Z695" i="1"/>
  <c r="AC695" i="1"/>
  <c r="AF695" i="1"/>
  <c r="AI695" i="1"/>
  <c r="AL695" i="1"/>
  <c r="V696" i="1"/>
  <c r="Z696" i="1"/>
  <c r="AC696" i="1"/>
  <c r="AF696" i="1"/>
  <c r="AI696" i="1"/>
  <c r="AL696" i="1"/>
  <c r="V698" i="1"/>
  <c r="Z698" i="1"/>
  <c r="AC698" i="1"/>
  <c r="AF698" i="1"/>
  <c r="AI698" i="1"/>
  <c r="AL698" i="1"/>
  <c r="V699" i="1"/>
  <c r="Z699" i="1"/>
  <c r="AC699" i="1"/>
  <c r="AF699" i="1"/>
  <c r="AI699" i="1"/>
  <c r="AL699" i="1"/>
  <c r="V701" i="1"/>
  <c r="Z701" i="1"/>
  <c r="AC701" i="1"/>
  <c r="AF701" i="1"/>
  <c r="AI701" i="1"/>
  <c r="AL701" i="1"/>
</calcChain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<sst xmlns="http://schemas.openxmlformats.org/spreadsheetml/2006/main" count="10136" uniqueCount="1040">
  <si>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</si>
  <si>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</si>
  <si>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</si>
  <si>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</si>
  <si>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октября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</si>
  <si>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</si>
  <si>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</si>
  <si>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</si>
  <si>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</si>
  <si>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</si>
  <si>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</si>
  <si>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</si>
  <si>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</si>
  <si>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</si>
  <si>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</si>
  <si>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</si>
  <si>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</si>
  <si>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</si>
  <si>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</si>
  <si>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</si>
  <si>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</si>
  <si>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</si>
  <si>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</si>
  <si>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</si>
  <si>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</si>
  <si>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</si>
  <si>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</si>
  <si>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</si>
  <si>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</si>
  <si>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</si>
  <si>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</si>
  <si>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</si>
  <si>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</si>
  <si>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</si>
  <si>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</si>
  <si>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</si>
  <si>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</si>
  <si>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</si>
  <si>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</si>
  <si>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</si>
  <si>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</si>
  <si>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</si>
  <si>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</si>
  <si>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</si>
  <si>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</si>
  <si>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</si>
  <si>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</si>
  <si>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</si>
  <si>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</si>
  <si>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</si>
  <si>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</si>
  <si>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</si>
  <si>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</si>
  <si>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</si>
  <si>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</si>
  <si>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</si>
  <si>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</si>
  <si>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</si>
  <si>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</si>
  <si>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</si>
  <si>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</si>
  <si>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</si>
  <si>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</si>
  <si>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</si>
  <si>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</si>
  <si>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</si>
  <si>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</si>
  <si>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</si>
  <si>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</si>
  <si>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</si>
  <si>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</si>
  <si>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</si>
  <si>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</si>
  <si>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</si>
  <si>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</si>
  <si>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</si>
  <si>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</si>
  <si>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</si>
  <si>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</si>
  <si>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</si>
  <si>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</si>
  <si>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</si>
  <si>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</si>
  <si>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</si>
  <si>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</si>
  <si>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</si>
  <si>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</si>
  <si>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</si>
  <si>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</si>
  <si>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</si>
  <si>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</si>
  <si>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</si>
  <si>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</si>
  <si>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</si>
  <si>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</si>
  <si>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</si>
  <si>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</si>
  <si>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</si>
  <si>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</si>
  <si>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</si>
  <si>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</si>
  <si>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</si>
  <si>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</si>
  <si>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</si>
  <si>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</si>
  <si>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</si>
  <si>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</si>
  <si>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</si>
  <si>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</si>
  <si>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</si>
  <si>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</si>
  <si>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</si>
  <si>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</si>
  <si>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</si>
  <si>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</si>
  <si>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</si>
  <si>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</si>
  <si>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</si>
  <si>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</si>
  <si>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</si>
  <si>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</si>
  <si>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</si>
  <si>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</si>
  <si>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</si>
  <si>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</si>
  <si>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</si>
  <si>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</si>
  <si>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</si>
  <si>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</si>
  <si>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</si>
  <si>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</si>
  <si>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</si>
  <si>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</si>
  <si>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</si>
  <si>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</si>
  <si>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</si>
  <si>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</si>
  <si>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</si>
  <si>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</si>
  <si>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</si>
  <si>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</si>
  <si>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</si>
  <si>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</si>
  <si>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</si>
  <si>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</si>
  <si>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</si>
  <si>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</si>
  <si>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</si>
  <si>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</si>
  <si>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</si>
  <si>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</si>
  <si>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</si>
  <si>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</si>
  <si>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</si>
  <si>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</si>
  <si>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</si>
  <si>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</si>
  <si>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</si>
  <si>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</si>
  <si>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</si>
  <si>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</si>
  <si>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</si>
  <si>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</si>
  <si>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</si>
  <si>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</si>
  <si>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</si>
  <si>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</si>
  <si>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</si>
  <si>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</si>
  <si>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</si>
  <si>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</si>
  <si>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</si>
  <si>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</si>
  <si>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</si>
  <si>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</si>
  <si>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</si>
  <si>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</si>
  <si>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</si>
  <si>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</si>
  <si>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</si>
  <si>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</si>
  <si>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</si>
  <si>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</si>
  <si>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</si>
  <si>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</si>
  <si>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</si>
  <si>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</si>
  <si>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</si>
  <si>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</si>
  <si>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</si>
  <si>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</si>
  <si>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</si>
  <si>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</si>
  <si>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</si>
  <si>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</si>
  <si>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</si>
  <si>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</si>
  <si>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</si>
  <si>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</si>
  <si>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</si>
  <si>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</si>
  <si>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</si>
  <si>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</si>
  <si>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</si>
  <si>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</si>
  <si>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</si>
  <si>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</si>
  <si>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</si>
  <si>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</si>
  <si>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</si>
  <si>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</si>
  <si>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</si>
  <si>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</si>
  <si>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</si>
  <si>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</si>
  <si>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</si>
  <si>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</si>
  <si>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</si>
  <si>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</si>
  <si>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</si>
  <si>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</si>
  <si>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</si>
  <si>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</si>
  <si>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</si>
  <si>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</si>
  <si>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</si>
  <si>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</si>
  <si>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</si>
  <si>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</si>
  <si>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</si>
  <si>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</si>
  <si>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</si>
  <si>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</si>
  <si>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</si>
  <si>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</si>
  <si>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</si>
  <si>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</si>
  <si>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</si>
  <si>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</si>
  <si>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</si>
  <si>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</si>
  <si>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</si>
  <si>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</si>
  <si>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</si>
  <si>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</si>
  <si>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</si>
  <si>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</si>
  <si>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</si>
  <si>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</si>
  <si>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</si>
  <si>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</si>
  <si>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</si>
  <si>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</si>
  <si>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</si>
  <si>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</si>
  <si>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</si>
  <si>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</si>
  <si>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</si>
  <si>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</si>
  <si>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</si>
  <si>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</si>
  <si>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</si>
  <si>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</si>
  <si>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</si>
  <si>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</si>
  <si>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</si>
  <si>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</si>
  <si>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</si>
  <si>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</si>
  <si>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</si>
  <si>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</si>
  <si>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</si>
  <si>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</si>
  <si>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</si>
  <si>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</si>
  <si>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</si>
  <si>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</si>
  <si>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</si>
  <si>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</si>
  <si>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</si>
  <si>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</si>
  <si>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</si>
  <si>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</si>
  <si>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</si>
  <si>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</si>
  <si>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</si>
  <si>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</si>
  <si>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</si>
  <si>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</si>
  <si>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</si>
  <si>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</si>
  <si>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</si>
  <si>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</si>
  <si>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</si>
  <si>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</si>
  <si>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</si>
  <si>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</si>
  <si>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</si>
  <si>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</si>
  <si>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</si>
  <si>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</si>
  <si>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</si>
  <si>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</si>
  <si>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</si>
  <si>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</si>
  <si>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</si>
  <si>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</si>
  <si>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</si>
  <si>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</si>
  <si>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</si>
  <si>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</si>
  <si>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</si>
  <si>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</si>
  <si>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</si>
  <si>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</si>
  <si>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</si>
  <si>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</si>
  <si>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</si>
  <si>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</si>
  <si>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</si>
  <si>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</si>
  <si>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</si>
  <si>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</si>
  <si>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</si>
  <si>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</si>
  <si>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</si>
  <si>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</si>
  <si>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</si>
  <si>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</si>
  <si>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</si>
  <si>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</si>
  <si>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</si>
  <si>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</si>
  <si>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</si>
  <si>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</si>
  <si>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</si>
  <si>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</si>
  <si>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</si>
  <si>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</si>
  <si>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</si>
  <si>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</si>
  <si>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</si>
  <si>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</si>
  <si>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</si>
  <si>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</si>
  <si>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</si>
  <si>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</si>
  <si>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</si>
  <si>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</si>
  <si>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</si>
  <si>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</si>
  <si>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</si>
  <si>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</si>
  <si>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</si>
  <si>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</si>
  <si>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</si>
  <si>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</si>
  <si>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</si>
  <si>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</si>
  <si>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</si>
  <si>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</si>
  <si>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</si>
  <si>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</si>
  <si>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</si>
  <si>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</si>
  <si>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</si>
  <si>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</si>
  <si>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</si>
  <si>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</si>
  <si>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</si>
  <si>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</si>
  <si>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</si>
  <si>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</si>
  <si>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</si>
  <si>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</si>
  <si>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</si>
  <si>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</si>
  <si>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</si>
  <si>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</si>
  <si>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</si>
  <si>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</si>
  <si>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</si>
  <si>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</si>
  <si>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</si>
  <si>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</si>
  <si>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</si>
  <si>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</si>
  <si>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</si>
  <si>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</si>
  <si>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</si>
  <si>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</si>
  <si>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</si>
  <si>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</si>
  <si>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</si>
  <si>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</si>
  <si>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</si>
  <si>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</si>
  <si>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</si>
  <si>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</si>
  <si>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</si>
  <si>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</si>
  <si>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</si>
  <si>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</si>
  <si>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</si>
  <si>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</si>
  <si>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</si>
  <si>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</si>
  <si>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</si>
  <si>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</si>
  <si>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</si>
  <si>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</si>
  <si>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</si>
  <si>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</si>
  <si>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</si>
  <si>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</si>
  <si>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</si>
  <si>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</si>
  <si>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</si>
  <si>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</si>
  <si>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</si>
  <si>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</si>
  <si>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</si>
  <si>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</si>
  <si>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</si>
  <si>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</si>
  <si>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</si>
  <si>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</si>
  <si>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</si>
  <si>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</si>
  <si>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</si>
  <si>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</si>
  <si>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</si>
  <si>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</si>
  <si>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</si>
  <si>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</si>
  <si>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</si>
  <si>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</si>
  <si>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</si>
  <si>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</si>
  <si>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</si>
  <si>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</si>
  <si>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</si>
  <si>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</si>
  <si>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</si>
  <si>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</si>
  <si>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</si>
  <si>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</si>
  <si>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</si>
  <si>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</si>
  <si>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</si>
  <si>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</si>
  <si>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</si>
  <si>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</si>
  <si>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</si>
  <si>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</si>
  <si>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</si>
  <si>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</si>
  <si>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</si>
  <si>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</si>
  <si>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</si>
  <si>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</si>
  <si>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</si>
  <si>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</si>
  <si>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</si>
  <si>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</si>
  <si>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</si>
  <si>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</si>
  <si>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</si>
  <si>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</si>
  <si>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</si>
  <si>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</si>
  <si>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</si>
  <si>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</si>
  <si>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</si>
  <si>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</si>
  <si>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</si>
  <si>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</si>
  <si>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</si>
  <si>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</si>
  <si>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</si>
  <si>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</si>
  <si>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</si>
  <si>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</si>
  <si>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</si>
  <si>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</si>
  <si>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</si>
  <si>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</si>
  <si>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</si>
  <si>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</si>
  <si>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</si>
  <si>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</si>
  <si>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</si>
  <si>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</si>
  <si>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</si>
  <si>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</si>
  <si>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</si>
  <si>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</si>
  <si>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</si>
  <si>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</si>
  <si>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</si>
  <si>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</si>
  <si>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</si>
  <si>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</si>
  <si>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</si>
  <si>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</si>
  <si>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</si>
  <si>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</si>
  <si>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</si>
  <si>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</si>
  <si>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</si>
  <si>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</si>
  <si>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</si>
  <si>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</si>
  <si>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</si>
  <si>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</si>
  <si>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</si>
  <si>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</si>
  <si>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</si>
  <si>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</si>
  <si>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</si>
  <si>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</si>
  <si>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</si>
  <si>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</si>
  <si>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</si>
  <si>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</si>
  <si>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</si>
  <si>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</si>
  <si>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</si>
  <si>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</si>
  <si>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</si>
  <si>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</si>
  <si>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</si>
  <si>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</si>
  <si>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</si>
  <si>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</si>
  <si>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</si>
  <si>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</si>
  <si>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</si>
  <si>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</si>
  <si>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</si>
  <si>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</si>
  <si>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</si>
  <si>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</si>
  <si>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</si>
  <si>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</si>
  <si>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</si>
  <si>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</si>
  <si>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</si>
  <si>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</si>
  <si>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</si>
  <si>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</si>
  <si>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</si>
  <si>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</si>
  <si>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</si>
  <si>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</si>
  <si>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</si>
  <si>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</si>
  <si>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</si>
  <si>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</si>
  <si>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</si>
  <si>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</si>
  <si>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</si>
  <si>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</si>
  <si>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</si>
  <si>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</si>
  <si>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</si>
  <si>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</si>
  <si>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</si>
  <si>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</si>
  <si>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</si>
  <si>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</si>
  <si>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</si>
  <si>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</si>
  <si>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</si>
  <si>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</si>
  <si>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</si>
  <si>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</si>
  <si>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</si>
  <si>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</si>
  <si>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</si>
  <si>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</si>
  <si>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</si>
  <si>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</si>
  <si>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</si>
  <si>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</si>
  <si>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</si>
  <si>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</si>
  <si>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</si>
  <si>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</si>
  <si>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</si>
  <si>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</si>
  <si>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</si>
  <si>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</si>
  <si>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</si>
  <si>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</si>
  <si>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</si>
  <si>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</si>
  <si>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</si>
  <si>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</si>
  <si>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</si>
  <si>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</si>
  <si>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</si>
  <si>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</si>
  <si>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</si>
  <si>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</si>
  <si>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</si>
  <si>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</si>
  <si>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</si>
  <si>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</si>
  <si>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</si>
  <si>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</si>
  <si>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</si>
  <si>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</si>
  <si>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</si>
  <si>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</si>
  <si>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</si>
  <si>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</si>
  <si>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</si>
  <si>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</si>
  <si>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</si>
  <si>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</si>
  <si>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</si>
  <si>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</si>
  <si>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</si>
  <si>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</si>
  <si>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</si>
  <si>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</si>
  <si>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</si>
  <si>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</si>
  <si>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</si>
  <si>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</si>
  <si>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</si>
  <si>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</si>
  <si>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</si>
  <si>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</si>
  <si>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</si>
  <si>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</si>
  <si>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</si>
  <si>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</si>
  <si>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</si>
  <si>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</si>
  <si>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</si>
  <si>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</si>
  <si>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</si>
  <si>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</si>
  <si>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</si>
  <si>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</si>
  <si>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</si>
  <si>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</si>
  <si>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</si>
  <si>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</si>
  <si>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</si>
  <si>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</si>
  <si>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</si>
  <si>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</si>
  <si>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</si>
  <si>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</si>
  <si>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</si>
  <si>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</si>
  <si>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</si>
  <si>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</si>
  <si>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</si>
  <si>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</si>
  <si>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</si>
  <si>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</si>
  <si>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</si>
  <si>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</si>
  <si>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</si>
  <si>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</si>
  <si>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</si>
  <si>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</si>
  <si>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</si>
  <si>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</si>
  <si>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</si>
  <si>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</si>
  <si>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</si>
  <si>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</si>
  <si>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</si>
  <si>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</si>
  <si>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</si>
  <si>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</si>
  <si>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</si>
  <si>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</si>
  <si>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</si>
  <si>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</si>
  <si>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</si>
  <si>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</si>
  <si>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</si>
  <si>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</si>
  <si>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</si>
  <si>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</si>
  <si>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</si>
  <si>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</si>
  <si>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</si>
  <si>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</si>
  <si>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</si>
  <si>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</si>
  <si>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</si>
  <si>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</si>
  <si>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</si>
  <si>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</si>
  <si>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</si>
  <si>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</si>
  <si>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</si>
  <si>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</si>
  <si>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</si>
  <si>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</si>
  <si>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</si>
  <si>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</si>
  <si>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</si>
  <si>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</si>
  <si>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</si>
  <si>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</si>
  <si>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</si>
  <si>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</si>
  <si>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</si>
  <si>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</si>
  <si>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</si>
  <si>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</si>
  <si>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</si>
  <si>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</si>
  <si>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</si>
  <si>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</si>
  <si>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</si>
  <si>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</si>
  <si>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</si>
  <si>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</si>
  <si>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</si>
  <si>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</si>
  <si>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</si>
  <si>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</si>
  <si>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</si>
  <si>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</si>
  <si>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</si>
  <si>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</si>
  <si>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</si>
  <si>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</si>
  <si>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</si>
  <si>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</si>
  <si>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</si>
  <si>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</si>
  <si>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</si>
  <si>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</si>
  <si>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</si>
  <si>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</si>
  <si>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</si>
  <si>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</si>
  <si>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</si>
  <si>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</si>
  <si>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</si>
  <si>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</si>
  <si>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</si>
  <si>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</si>
  <si>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</si>
  <si>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</si>
  <si>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</si>
  <si>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</si>
  <si>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</si>
  <si>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</si>
  <si>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</si>
  <si>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</si>
  <si>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</si>
  <si>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</si>
  <si>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</si>
  <si>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</si>
  <si>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</si>
  <si>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</si>
  <si>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</si>
  <si>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</si>
  <si>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</si>
  <si>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</si>
  <si>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</si>
  <si>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</si>
  <si>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</si>
  <si>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</si>
  <si>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</si>
  <si>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</si>
  <si>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</si>
  <si>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</si>
  <si>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</si>
  <si>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</si>
  <si>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</si>
  <si>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</si>
  <si>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</si>
  <si>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</si>
  <si>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</si>
  <si>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</si>
  <si>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</si>
  <si>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</si>
  <si>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</si>
  <si>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</si>
  <si>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</si>
  <si>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</si>
  <si>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</si>
  <si>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</si>
  <si>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</si>
  <si>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</si>
  <si>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</si>
  <si>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</si>
  <si>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</si>
  <si>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</si>
  <si>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</si>
  <si>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</si>
  <si>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</si>
  <si>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</si>
  <si>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</si>
  <si>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</si>
  <si>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</si>
  <si>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</si>
  <si>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</si>
  <si>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</si>
  <si>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</si>
  <si>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</si>
  <si>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</si>
  <si>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</si>
  <si>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</si>
  <si>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</si>
  <si>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</si>
  <si>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</si>
  <si>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</si>
  <si>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</si>
  <si>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</si>
  <si>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</si>
  <si>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</si>
  <si>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</si>
  <si>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</si>
  <si>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</si>
  <si>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</si>
  <si>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</si>
  <si>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</si>
  <si>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</si>
  <si>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</si>
  <si>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</si>
  <si>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</si>
  <si>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</si>
  <si>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</si>
  <si>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</si>
  <si>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</si>
  <si>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</si>
  <si>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</si>
  <si>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</si>
  <si>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</si>
  <si>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</si>
  <si>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</si>
  <si>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</si>
  <si>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</si>
  <si>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</si>
  <si>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</si>
  <si>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</si>
  <si>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</si>
  <si>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</si>
  <si>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</si>
  <si>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</si>
  <si>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</si>
  <si>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</si>
  <si>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</si>
  <si>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</si>
  <si>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</si>
  <si>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</si>
  <si>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</si>
  <si>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</si>
  <si>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</si>
  <si>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</si>
  <si>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</si>
  <si>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</si>
  <si>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</si>
  <si>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</si>
  <si>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</si>
  <si>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</si>
  <si>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</si>
  <si>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</si>
  <si>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</si>
  <si>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</si>
  <si>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</si>
  <si>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</si>
  <si>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</si>
  <si>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</si>
  <si>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</si>
  <si>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</si>
  <si>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</si>
  <si>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</si>
  <si>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</si>
  <si>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</si>
  <si>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</si>
  <si>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</si>
  <si>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</si>
  <si>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</si>
  <si>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</si>
  <si>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</si>
  <si>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</si>
  <si>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</si>
  <si>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</si>
  <si>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</si>
  <si>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</si>
  <si>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</si>
  <si>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</si>
  <si>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</si>
  <si>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</si>
  <si>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</si>
  <si>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</si>
  <si>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</si>
  <si>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</si>
  <si>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</si>
  <si>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</si>
  <si>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</si>
  <si>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</si>
  <si>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</si>
  <si>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</si>
  <si>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</si>
  <si>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</si>
  <si>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</si>
  <si>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</si>
  <si>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</si>
  <si>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</si>
  <si>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</si>
  <si>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</si>
  <si>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</si>
  <si>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</si>
  <si>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</si>
  <si>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</si>
  <si>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</si>
  <si>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</si>
  <si>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</si>
  <si>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</si>
  <si>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</si>
  <si>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</si>
  <si>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</si>
  <si>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</si>
  <si>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</si>
  <si>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</si>
  <si>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</si>
  <si>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</si>
  <si>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</si>
  <si>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</si>
  <si>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</si>
  <si>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</si>
  <si>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</si>
  <si>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</si>
  <si>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</si>
  <si>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</si>
  <si>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</si>
  <si>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</si>
  <si>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</si>
  <si>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</si>
  <si>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</si>
  <si>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</si>
  <si>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</si>
  <si>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</si>
  <si>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</si>
  <si>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</si>
  <si>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</si>
  <si>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</si>
  <si>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</si>
  <si>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</si>
  <si>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</si>
  <si>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</si>
  <si>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</si>
  <si>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</si>
  <si>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</si>
  <si>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</si>
  <si>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</si>
  <si>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</si>
  <si>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</si>
  <si>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</si>
  <si>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</si>
  <si>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</si>
  <si>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</si>
  <si>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</si>
  <si>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</si>
  <si>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</si>
  <si>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</si>
  <si>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</si>
  <si>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</si>
  <si>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</si>
  <si>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</si>
  <si>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</si>
  <si>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</si>
  <si>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</si>
  <si>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</si>
  <si>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</si>
  <si>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</si>
  <si>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</si>
  <si>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</si>
  <si>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</si>
  <si>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</si>
  <si>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</si>
  <si>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</si>
  <si>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</si>
  <si>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</si>
  <si>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</si>
  <si>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</si>
  <si>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</si>
  <si>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</si>
  <si>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</si>
  <si>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</si>
  <si>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</si>
  <si>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</si>
  <si>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</si>
  <si>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</si>
  <si>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</si>
  <si>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</si>
  <si>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</si>
  <si>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</si>
  <si>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</si>
  <si>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</si>
  <si>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</si>
  <si>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</si>
  <si>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</si>
  <si>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</si>
  <si>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</si>
  <si>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</si>
  <si>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</si>
  <si>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</si>
  <si>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</si>
  <si>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</si>
  <si>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</si>
  <si>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</si>
  <si>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</si>
  <si>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</si>
  <si>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</si>
  <si>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</si>
  <si>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</si>
  <si>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</si>
  <si>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</si>
  <si>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</si>
  <si>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</si>
  <si>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</si>
  <si>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</si>
  <si>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</si>
  <si>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</si>
  <si>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</si>
  <si>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</si>
  <si>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</si>
  <si>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</si>
  <si>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</si>
  <si>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</si>
  <si>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</si>
  <si>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</si>
  <si>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</si>
  <si>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7 октября 2014 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</si>
</sst>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10"/>
      <color indexed="8"/>
      <name val="Tahoma"/>
      <charset val="1"/>
    </font>
    <font>
      <b/>
      <i/>
      <sz val="8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C710"/>
  <sheetViews>
    <sheetView tabSelected="1" workbookViewId="0">
      <selection activeCell="Z11" sqref="Z11:AB11"/>
    </sheetView>
  </sheetViews>
  <sheetFormatPr defaultRowHeight="12.75" x14ac:dyDescent="0.2"/>
  <cols>
    <col min="1" max="3" width="3.7109375" style="1" customWidth="1"/>
    <col min="4" max="4" width="8.7109375" style="1" customWidth="1"/>
    <col min="5" max="5" width="0.140625" style="1" customWidth="1"/>
    <col min="6" max="6" width="4.7109375" style="1" customWidth="1"/>
    <col min="7" max="7" width="6.7109375" style="1" customWidth="1"/>
    <col min="8" max="8" width="9.7109375" style="1" customWidth="1"/>
    <col min="9" max="9" width="7.7109375" style="1" customWidth="1"/>
    <col min="10" max="10" width="2.7109375" style="1" customWidth="1"/>
    <col min="11" max="11" width="4.7109375" style="1" customWidth="1"/>
    <col min="12" max="12" width="1.140625" style="1" customWidth="1"/>
    <col min="13" max="13" width="4.7109375" style="1" customWidth="1"/>
    <col min="14" max="14" width="1.42578125" style="1" customWidth="1"/>
    <col min="15" max="15" width="0.140625" style="1" customWidth="1"/>
    <col min="16" max="16" width="7.42578125" style="1" customWidth="1"/>
    <col min="17" max="17" width="1.140625" style="1" hidden="1" customWidth="1"/>
    <col min="18" max="18" width="2.7109375" style="1" hidden="1" customWidth="1"/>
    <col min="19" max="19" width="0.140625" style="1" customWidth="1"/>
    <col min="20" max="20" width="8" style="1" customWidth="1"/>
    <col min="21" max="21" width="2.7109375" style="1" hidden="1" customWidth="1"/>
    <col min="22" max="22" width="3.7109375" style="1" customWidth="1"/>
    <col min="23" max="23" width="9.42578125" style="1" customWidth="1"/>
    <col min="24" max="24" width="1.7109375" style="1" customWidth="1"/>
    <col min="25" max="25" width="3.85546875" style="1" customWidth="1"/>
    <col min="26" max="26" width="1.7109375" style="1" customWidth="1"/>
    <col min="27" max="27" width="3.85546875" style="1" customWidth="1"/>
    <col min="28" max="28" width="5.42578125" style="1" customWidth="1"/>
    <col min="29" max="29" width="3.7109375" style="1" customWidth="1"/>
    <col min="30" max="30" width="1.85546875" style="1" customWidth="1"/>
    <col min="31" max="31" width="5.5703125" style="1" customWidth="1"/>
    <col min="32" max="32" width="6" style="1" customWidth="1"/>
    <col min="33" max="33" width="6.7109375" style="1" hidden="1" customWidth="1"/>
    <col min="34" max="34" width="5.28515625" style="1" customWidth="1"/>
    <col min="35" max="35" width="6.140625" style="1" customWidth="1"/>
    <col min="36" max="36" width="3.7109375" style="1" hidden="1" customWidth="1"/>
    <col min="37" max="37" width="6.140625" style="1" customWidth="1"/>
    <col min="38" max="38" width="12" style="1" customWidth="1"/>
    <col min="39" max="39" width="1.7109375" style="1" hidden="1" customWidth="1"/>
    <col min="40" max="40" width="10.42578125" style="1" customWidth="1"/>
    <col min="41" max="41" width="11.85546875" style="1" customWidth="1"/>
    <col min="42" max="42" width="2.7109375" style="1" customWidth="1"/>
    <col min="43" max="43" width="7.7109375" style="1" customWidth="1"/>
    <col min="44" max="44" width="6.42578125" style="1" customWidth="1"/>
    <col min="45" max="45" width="5.7109375" style="1" customWidth="1"/>
    <col min="46" max="46" width="6" style="1" customWidth="1"/>
    <col min="47" max="47" width="5.7109375" style="1" customWidth="1"/>
    <col min="48" max="48" width="6.140625" style="1" customWidth="1"/>
    <col min="49" max="49" width="5.140625" style="1" customWidth="1"/>
    <col min="50" max="50" width="4.85546875" style="1" customWidth="1"/>
    <col min="51" max="51" width="5.42578125" style="1" customWidth="1"/>
    <col min="52" max="52" width="1.7109375" style="1" customWidth="1"/>
    <col min="53" max="53" width="9.7109375" style="1" customWidth="1"/>
    <col min="54" max="54" width="0.5703125" style="1" customWidth="1"/>
    <col min="55" max="55" width="10.42578125" style="1" customWidth="1"/>
  </cols>
  <sheetData>
    <row r="1" spans="1:55" s="1" customFormat="1" ht="14.1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34" t="s">
        <v>1</v>
      </c>
      <c r="BC1" s="34"/>
    </row>
    <row r="2" spans="1:55" s="1" customFormat="1" ht="14.1" customHeight="1" x14ac:dyDescent="0.2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34" t="s">
        <v>3</v>
      </c>
      <c r="BC2" s="34"/>
    </row>
    <row r="3" spans="1:55" s="1" customFormat="1" ht="14.1" customHeight="1" x14ac:dyDescent="0.2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3" t="s">
        <v>5</v>
      </c>
      <c r="BB3" s="70">
        <v>41913</v>
      </c>
      <c r="BC3" s="70"/>
    </row>
    <row r="4" spans="1:55" s="1" customFormat="1" ht="14.1" customHeight="1" x14ac:dyDescent="0.2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2" t="s">
        <v>8</v>
      </c>
      <c r="BB4" s="34" t="s">
        <v>9</v>
      </c>
      <c r="BC4" s="34"/>
    </row>
    <row r="5" spans="1:55" s="1" customFormat="1" ht="14.1" customHeight="1" x14ac:dyDescent="0.2">
      <c r="A5" s="66" t="s">
        <v>10</v>
      </c>
      <c r="B5" s="66"/>
      <c r="C5" s="66"/>
      <c r="D5" s="66"/>
      <c r="E5" s="66"/>
      <c r="F5" s="66"/>
      <c r="G5" s="67" t="s">
        <v>11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2" t="s">
        <v>12</v>
      </c>
      <c r="BB5" s="34" t="s">
        <v>13</v>
      </c>
      <c r="BC5" s="34"/>
    </row>
    <row r="6" spans="1:55" s="1" customFormat="1" ht="14.1" customHeight="1" x14ac:dyDescent="0.2">
      <c r="A6" s="66" t="s">
        <v>14</v>
      </c>
      <c r="B6" s="66"/>
      <c r="C6" s="66"/>
      <c r="D6" s="66"/>
      <c r="E6" s="66"/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34" t="s">
        <v>16</v>
      </c>
      <c r="BC6" s="34"/>
    </row>
    <row r="7" spans="1:55" s="1" customFormat="1" ht="14.1" customHeight="1" x14ac:dyDescent="0.2">
      <c r="A7" s="66" t="s">
        <v>17</v>
      </c>
      <c r="B7" s="66"/>
      <c r="C7" s="66"/>
      <c r="D7" s="66"/>
      <c r="E7" s="66" t="s">
        <v>18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2" t="s">
        <v>19</v>
      </c>
      <c r="BB7" s="34" t="s">
        <v>20</v>
      </c>
      <c r="BC7" s="34"/>
    </row>
    <row r="8" spans="1:55" s="1" customFormat="1" ht="14.1" customHeight="1" x14ac:dyDescent="0.2">
      <c r="A8" s="64" t="s">
        <v>16</v>
      </c>
      <c r="B8" s="64"/>
      <c r="C8" s="64"/>
      <c r="D8" s="64"/>
      <c r="E8" s="64"/>
      <c r="F8" s="64"/>
      <c r="G8" s="64"/>
      <c r="H8" s="64" t="s">
        <v>16</v>
      </c>
      <c r="I8" s="64"/>
      <c r="J8" s="64"/>
      <c r="K8" s="64"/>
      <c r="L8" s="64"/>
      <c r="M8" s="64"/>
      <c r="N8" s="64" t="s">
        <v>16</v>
      </c>
      <c r="O8" s="64"/>
      <c r="P8" s="64"/>
      <c r="Q8" s="64"/>
      <c r="R8" s="64"/>
      <c r="S8" s="64"/>
      <c r="T8" s="64"/>
      <c r="U8" s="64" t="s">
        <v>16</v>
      </c>
      <c r="V8" s="64"/>
      <c r="W8" s="64"/>
      <c r="X8" s="64"/>
      <c r="Y8" s="64"/>
      <c r="Z8" s="64"/>
      <c r="AA8" s="64" t="s">
        <v>16</v>
      </c>
      <c r="AB8" s="64"/>
      <c r="AC8" s="64"/>
      <c r="AD8" s="64" t="s">
        <v>16</v>
      </c>
      <c r="AE8" s="64"/>
      <c r="AF8" s="64"/>
      <c r="AG8" s="64" t="s">
        <v>16</v>
      </c>
      <c r="AH8" s="64"/>
      <c r="AI8" s="64"/>
      <c r="AJ8" s="64" t="s">
        <v>16</v>
      </c>
      <c r="AK8" s="64"/>
      <c r="AL8" s="64"/>
      <c r="AM8" s="64" t="s">
        <v>16</v>
      </c>
      <c r="AN8" s="64"/>
      <c r="AO8" s="64"/>
      <c r="AP8" s="64"/>
      <c r="AQ8" s="64" t="s">
        <v>16</v>
      </c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</row>
    <row r="9" spans="1:55" s="1" customFormat="1" ht="15.95" customHeight="1" x14ac:dyDescent="0.2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</row>
    <row r="10" spans="1:55" s="1" customFormat="1" ht="14.1" customHeight="1" x14ac:dyDescent="0.2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22</v>
      </c>
      <c r="N10" s="34"/>
      <c r="O10" s="34" t="s">
        <v>23</v>
      </c>
      <c r="P10" s="34"/>
      <c r="Q10" s="34"/>
      <c r="R10" s="34"/>
      <c r="S10" s="34"/>
      <c r="T10" s="34"/>
      <c r="U10" s="34"/>
      <c r="V10" s="34" t="s">
        <v>26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 t="s">
        <v>35</v>
      </c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1:55" s="1" customFormat="1" ht="54.9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 t="s">
        <v>27</v>
      </c>
      <c r="W11" s="34"/>
      <c r="X11" s="34"/>
      <c r="Y11" s="34"/>
      <c r="Z11" s="34" t="s">
        <v>30</v>
      </c>
      <c r="AA11" s="34"/>
      <c r="AB11" s="34"/>
      <c r="AC11" s="34" t="s">
        <v>31</v>
      </c>
      <c r="AD11" s="34"/>
      <c r="AE11" s="34"/>
      <c r="AF11" s="34" t="s">
        <v>32</v>
      </c>
      <c r="AG11" s="34"/>
      <c r="AH11" s="34"/>
      <c r="AI11" s="34" t="s">
        <v>33</v>
      </c>
      <c r="AJ11" s="34"/>
      <c r="AK11" s="34"/>
      <c r="AL11" s="34" t="s">
        <v>34</v>
      </c>
      <c r="AM11" s="34"/>
      <c r="AN11" s="34"/>
      <c r="AO11" s="34" t="s">
        <v>27</v>
      </c>
      <c r="AP11" s="34"/>
      <c r="AQ11" s="34"/>
      <c r="AR11" s="34" t="s">
        <v>30</v>
      </c>
      <c r="AS11" s="34"/>
      <c r="AT11" s="34" t="s">
        <v>31</v>
      </c>
      <c r="AU11" s="34"/>
      <c r="AV11" s="34" t="s">
        <v>32</v>
      </c>
      <c r="AW11" s="34"/>
      <c r="AX11" s="34" t="s">
        <v>33</v>
      </c>
      <c r="AY11" s="34"/>
      <c r="AZ11" s="34" t="s">
        <v>34</v>
      </c>
      <c r="BA11" s="34"/>
      <c r="BB11" s="34"/>
      <c r="BC11" s="34"/>
    </row>
    <row r="12" spans="1:55" s="1" customFormat="1" ht="33.950000000000003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24</v>
      </c>
      <c r="P12" s="34"/>
      <c r="Q12" s="34"/>
      <c r="R12" s="34"/>
      <c r="S12" s="34" t="s">
        <v>25</v>
      </c>
      <c r="T12" s="34"/>
      <c r="U12" s="34"/>
      <c r="V12" s="34" t="s">
        <v>28</v>
      </c>
      <c r="W12" s="34"/>
      <c r="X12" s="34" t="s">
        <v>29</v>
      </c>
      <c r="Y12" s="34"/>
      <c r="Z12" s="34" t="s">
        <v>28</v>
      </c>
      <c r="AA12" s="34"/>
      <c r="AB12" s="4" t="s">
        <v>29</v>
      </c>
      <c r="AC12" s="34" t="s">
        <v>28</v>
      </c>
      <c r="AD12" s="34"/>
      <c r="AE12" s="4" t="s">
        <v>29</v>
      </c>
      <c r="AF12" s="34" t="s">
        <v>28</v>
      </c>
      <c r="AG12" s="34"/>
      <c r="AH12" s="4" t="s">
        <v>29</v>
      </c>
      <c r="AI12" s="34" t="s">
        <v>28</v>
      </c>
      <c r="AJ12" s="34"/>
      <c r="AK12" s="4" t="s">
        <v>29</v>
      </c>
      <c r="AL12" s="34" t="s">
        <v>28</v>
      </c>
      <c r="AM12" s="34"/>
      <c r="AN12" s="4" t="s">
        <v>29</v>
      </c>
      <c r="AO12" s="4" t="s">
        <v>28</v>
      </c>
      <c r="AP12" s="34" t="s">
        <v>29</v>
      </c>
      <c r="AQ12" s="34"/>
      <c r="AR12" s="4" t="s">
        <v>28</v>
      </c>
      <c r="AS12" s="4" t="s">
        <v>29</v>
      </c>
      <c r="AT12" s="4" t="s">
        <v>28</v>
      </c>
      <c r="AU12" s="4" t="s">
        <v>29</v>
      </c>
      <c r="AV12" s="4" t="s">
        <v>28</v>
      </c>
      <c r="AW12" s="4" t="s">
        <v>29</v>
      </c>
      <c r="AX12" s="4" t="s">
        <v>28</v>
      </c>
      <c r="AY12" s="4" t="s">
        <v>29</v>
      </c>
      <c r="AZ12" s="34" t="s">
        <v>28</v>
      </c>
      <c r="BA12" s="34"/>
      <c r="BB12" s="34"/>
      <c r="BC12" s="4" t="s">
        <v>29</v>
      </c>
    </row>
    <row r="13" spans="1:55" s="1" customFormat="1" ht="14.1" customHeight="1" x14ac:dyDescent="0.2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37</v>
      </c>
      <c r="N13" s="38"/>
      <c r="O13" s="38" t="s">
        <v>38</v>
      </c>
      <c r="P13" s="38"/>
      <c r="Q13" s="38"/>
      <c r="R13" s="38"/>
      <c r="S13" s="38" t="s">
        <v>39</v>
      </c>
      <c r="T13" s="38"/>
      <c r="U13" s="38"/>
      <c r="V13" s="38" t="s">
        <v>40</v>
      </c>
      <c r="W13" s="38"/>
      <c r="X13" s="38" t="s">
        <v>41</v>
      </c>
      <c r="Y13" s="38"/>
      <c r="Z13" s="38" t="s">
        <v>42</v>
      </c>
      <c r="AA13" s="38"/>
      <c r="AB13" s="5" t="s">
        <v>43</v>
      </c>
      <c r="AC13" s="38" t="s">
        <v>44</v>
      </c>
      <c r="AD13" s="38"/>
      <c r="AE13" s="5" t="s">
        <v>45</v>
      </c>
      <c r="AF13" s="38" t="s">
        <v>46</v>
      </c>
      <c r="AG13" s="38"/>
      <c r="AH13" s="5" t="s">
        <v>47</v>
      </c>
      <c r="AI13" s="38" t="s">
        <v>48</v>
      </c>
      <c r="AJ13" s="38"/>
      <c r="AK13" s="5" t="s">
        <v>49</v>
      </c>
      <c r="AL13" s="38" t="s">
        <v>50</v>
      </c>
      <c r="AM13" s="38"/>
      <c r="AN13" s="5" t="s">
        <v>51</v>
      </c>
      <c r="AO13" s="5" t="s">
        <v>52</v>
      </c>
      <c r="AP13" s="38" t="s">
        <v>53</v>
      </c>
      <c r="AQ13" s="38"/>
      <c r="AR13" s="5" t="s">
        <v>54</v>
      </c>
      <c r="AS13" s="5" t="s">
        <v>55</v>
      </c>
      <c r="AT13" s="5" t="s">
        <v>56</v>
      </c>
      <c r="AU13" s="5" t="s">
        <v>57</v>
      </c>
      <c r="AV13" s="5" t="s">
        <v>58</v>
      </c>
      <c r="AW13" s="5" t="s">
        <v>59</v>
      </c>
      <c r="AX13" s="5" t="s">
        <v>60</v>
      </c>
      <c r="AY13" s="5" t="s">
        <v>61</v>
      </c>
      <c r="AZ13" s="38" t="s">
        <v>62</v>
      </c>
      <c r="BA13" s="38"/>
      <c r="BB13" s="38"/>
      <c r="BC13" s="5" t="s">
        <v>63</v>
      </c>
    </row>
    <row r="14" spans="1:55" s="1" customFormat="1" ht="14.1" customHeight="1" x14ac:dyDescent="0.2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s="1" customFormat="1" ht="24" customHeight="1" x14ac:dyDescent="0.2">
      <c r="A15" s="41" t="s">
        <v>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 t="s">
        <v>66</v>
      </c>
      <c r="N15" s="44"/>
      <c r="O15" s="44" t="s">
        <v>67</v>
      </c>
      <c r="P15" s="44"/>
      <c r="Q15" s="44"/>
      <c r="R15" s="44"/>
      <c r="S15" s="44" t="s">
        <v>68</v>
      </c>
      <c r="T15" s="44"/>
      <c r="U15" s="44"/>
      <c r="V15" s="33">
        <f>0</f>
        <v>0</v>
      </c>
      <c r="W15" s="33"/>
      <c r="X15" s="33">
        <f>0</f>
        <v>0</v>
      </c>
      <c r="Y15" s="33"/>
      <c r="Z15" s="33">
        <f>0</f>
        <v>0</v>
      </c>
      <c r="AA15" s="33"/>
      <c r="AB15" s="6">
        <f>0</f>
        <v>0</v>
      </c>
      <c r="AC15" s="33">
        <f>0</f>
        <v>0</v>
      </c>
      <c r="AD15" s="33"/>
      <c r="AE15" s="6">
        <f>0</f>
        <v>0</v>
      </c>
      <c r="AF15" s="33">
        <f>0</f>
        <v>0</v>
      </c>
      <c r="AG15" s="33"/>
      <c r="AH15" s="6">
        <f>0</f>
        <v>0</v>
      </c>
      <c r="AI15" s="33">
        <f>0</f>
        <v>0</v>
      </c>
      <c r="AJ15" s="33"/>
      <c r="AK15" s="6">
        <f>0</f>
        <v>0</v>
      </c>
      <c r="AL15" s="33">
        <f>0</f>
        <v>0</v>
      </c>
      <c r="AM15" s="33"/>
      <c r="AN15" s="6">
        <f>0</f>
        <v>0</v>
      </c>
      <c r="AO15" s="6">
        <f>0</f>
        <v>0</v>
      </c>
      <c r="AP15" s="33">
        <f>0</f>
        <v>0</v>
      </c>
      <c r="AQ15" s="33"/>
      <c r="AR15" s="6">
        <f t="shared" ref="AR15:AZ15" si="0">0</f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6">
        <f t="shared" si="0"/>
        <v>0</v>
      </c>
      <c r="AZ15" s="33">
        <f t="shared" si="0"/>
        <v>0</v>
      </c>
      <c r="BA15" s="33"/>
      <c r="BB15" s="33"/>
      <c r="BC15" s="6">
        <f>0</f>
        <v>0</v>
      </c>
    </row>
    <row r="16" spans="1:55" s="1" customFormat="1" ht="14.1" customHeight="1" x14ac:dyDescent="0.2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16</v>
      </c>
      <c r="N16" s="36"/>
      <c r="O16" s="36" t="s">
        <v>16</v>
      </c>
      <c r="P16" s="36"/>
      <c r="Q16" s="36"/>
      <c r="R16" s="36"/>
      <c r="S16" s="36" t="s">
        <v>16</v>
      </c>
      <c r="T16" s="36"/>
      <c r="U16" s="36"/>
      <c r="V16" s="29" t="s">
        <v>16</v>
      </c>
      <c r="W16" s="29"/>
      <c r="X16" s="29" t="s">
        <v>16</v>
      </c>
      <c r="Y16" s="29"/>
      <c r="Z16" s="29" t="s">
        <v>16</v>
      </c>
      <c r="AA16" s="29"/>
      <c r="AB16" s="7" t="s">
        <v>16</v>
      </c>
      <c r="AC16" s="29" t="s">
        <v>16</v>
      </c>
      <c r="AD16" s="29"/>
      <c r="AE16" s="7" t="s">
        <v>16</v>
      </c>
      <c r="AF16" s="29" t="s">
        <v>16</v>
      </c>
      <c r="AG16" s="29"/>
      <c r="AH16" s="7" t="s">
        <v>16</v>
      </c>
      <c r="AI16" s="29" t="s">
        <v>16</v>
      </c>
      <c r="AJ16" s="29"/>
      <c r="AK16" s="7" t="s">
        <v>16</v>
      </c>
      <c r="AL16" s="29" t="s">
        <v>16</v>
      </c>
      <c r="AM16" s="29"/>
      <c r="AN16" s="7" t="s">
        <v>16</v>
      </c>
      <c r="AO16" s="7" t="s">
        <v>16</v>
      </c>
      <c r="AP16" s="29" t="s">
        <v>16</v>
      </c>
      <c r="AQ16" s="29"/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7" t="s">
        <v>16</v>
      </c>
      <c r="AZ16" s="29" t="s">
        <v>16</v>
      </c>
      <c r="BA16" s="29"/>
      <c r="BB16" s="29"/>
      <c r="BC16" s="7" t="s">
        <v>16</v>
      </c>
    </row>
    <row r="17" spans="1:55" s="1" customFormat="1" ht="14.1" customHeight="1" x14ac:dyDescent="0.2">
      <c r="A17" s="30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71</v>
      </c>
      <c r="N17" s="31"/>
      <c r="O17" s="31" t="s">
        <v>67</v>
      </c>
      <c r="P17" s="31"/>
      <c r="Q17" s="31"/>
      <c r="R17" s="31"/>
      <c r="S17" s="31" t="s">
        <v>72</v>
      </c>
      <c r="T17" s="31"/>
      <c r="U17" s="31"/>
      <c r="V17" s="27">
        <f t="shared" ref="V17:V26" si="1">0</f>
        <v>0</v>
      </c>
      <c r="W17" s="27"/>
      <c r="X17" s="27">
        <f t="shared" ref="X17:X26" si="2">0</f>
        <v>0</v>
      </c>
      <c r="Y17" s="27"/>
      <c r="Z17" s="27">
        <f t="shared" ref="Z17:Z26" si="3">0</f>
        <v>0</v>
      </c>
      <c r="AA17" s="27"/>
      <c r="AB17" s="8">
        <f t="shared" ref="AB17:AC26" si="4">0</f>
        <v>0</v>
      </c>
      <c r="AC17" s="27">
        <f t="shared" si="4"/>
        <v>0</v>
      </c>
      <c r="AD17" s="27"/>
      <c r="AE17" s="8">
        <f t="shared" ref="AE17:AF26" si="5">0</f>
        <v>0</v>
      </c>
      <c r="AF17" s="27">
        <f t="shared" si="5"/>
        <v>0</v>
      </c>
      <c r="AG17" s="27"/>
      <c r="AH17" s="8">
        <f t="shared" ref="AH17:AI26" si="6">0</f>
        <v>0</v>
      </c>
      <c r="AI17" s="27">
        <f t="shared" si="6"/>
        <v>0</v>
      </c>
      <c r="AJ17" s="27"/>
      <c r="AK17" s="8">
        <f t="shared" ref="AK17:AL26" si="7">0</f>
        <v>0</v>
      </c>
      <c r="AL17" s="27">
        <f t="shared" si="7"/>
        <v>0</v>
      </c>
      <c r="AM17" s="27"/>
      <c r="AN17" s="8">
        <f t="shared" ref="AN17:AP26" si="8">0</f>
        <v>0</v>
      </c>
      <c r="AO17" s="8">
        <f t="shared" si="8"/>
        <v>0</v>
      </c>
      <c r="AP17" s="27">
        <f t="shared" si="8"/>
        <v>0</v>
      </c>
      <c r="AQ17" s="27"/>
      <c r="AR17" s="8">
        <f t="shared" ref="AR17:AZ26" si="9">0</f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27">
        <f t="shared" si="9"/>
        <v>0</v>
      </c>
      <c r="BA17" s="27"/>
      <c r="BB17" s="27"/>
      <c r="BC17" s="8">
        <f t="shared" ref="BC17:BC26" si="10">0</f>
        <v>0</v>
      </c>
    </row>
    <row r="18" spans="1:55" s="1" customFormat="1" ht="14.1" customHeight="1" x14ac:dyDescent="0.2">
      <c r="A18" s="42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74</v>
      </c>
      <c r="N18" s="38"/>
      <c r="O18" s="38" t="s">
        <v>67</v>
      </c>
      <c r="P18" s="38"/>
      <c r="Q18" s="38"/>
      <c r="R18" s="38"/>
      <c r="S18" s="38" t="s">
        <v>72</v>
      </c>
      <c r="T18" s="38"/>
      <c r="U18" s="38"/>
      <c r="V18" s="33">
        <f t="shared" si="1"/>
        <v>0</v>
      </c>
      <c r="W18" s="33"/>
      <c r="X18" s="33">
        <f t="shared" si="2"/>
        <v>0</v>
      </c>
      <c r="Y18" s="33"/>
      <c r="Z18" s="33">
        <f t="shared" si="3"/>
        <v>0</v>
      </c>
      <c r="AA18" s="33"/>
      <c r="AB18" s="6">
        <f t="shared" si="4"/>
        <v>0</v>
      </c>
      <c r="AC18" s="33">
        <f t="shared" si="4"/>
        <v>0</v>
      </c>
      <c r="AD18" s="33"/>
      <c r="AE18" s="6">
        <f t="shared" si="5"/>
        <v>0</v>
      </c>
      <c r="AF18" s="33">
        <f t="shared" si="5"/>
        <v>0</v>
      </c>
      <c r="AG18" s="33"/>
      <c r="AH18" s="6">
        <f t="shared" si="6"/>
        <v>0</v>
      </c>
      <c r="AI18" s="33">
        <f t="shared" si="6"/>
        <v>0</v>
      </c>
      <c r="AJ18" s="33"/>
      <c r="AK18" s="6">
        <f t="shared" si="7"/>
        <v>0</v>
      </c>
      <c r="AL18" s="33">
        <f t="shared" si="7"/>
        <v>0</v>
      </c>
      <c r="AM18" s="33"/>
      <c r="AN18" s="6">
        <f t="shared" si="8"/>
        <v>0</v>
      </c>
      <c r="AO18" s="6">
        <f t="shared" si="8"/>
        <v>0</v>
      </c>
      <c r="AP18" s="33">
        <f t="shared" si="8"/>
        <v>0</v>
      </c>
      <c r="AQ18" s="33"/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6">
        <f t="shared" si="9"/>
        <v>0</v>
      </c>
      <c r="AZ18" s="33">
        <f t="shared" si="9"/>
        <v>0</v>
      </c>
      <c r="BA18" s="33"/>
      <c r="BB18" s="33"/>
      <c r="BC18" s="6">
        <f t="shared" si="10"/>
        <v>0</v>
      </c>
    </row>
    <row r="19" spans="1:55" s="1" customFormat="1" ht="14.1" customHeight="1" x14ac:dyDescent="0.2">
      <c r="A19" s="42" t="s">
        <v>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8" t="s">
        <v>76</v>
      </c>
      <c r="N19" s="38"/>
      <c r="O19" s="38" t="s">
        <v>67</v>
      </c>
      <c r="P19" s="38"/>
      <c r="Q19" s="38"/>
      <c r="R19" s="38"/>
      <c r="S19" s="38" t="s">
        <v>72</v>
      </c>
      <c r="T19" s="38"/>
      <c r="U19" s="38"/>
      <c r="V19" s="33">
        <f t="shared" si="1"/>
        <v>0</v>
      </c>
      <c r="W19" s="33"/>
      <c r="X19" s="33">
        <f t="shared" si="2"/>
        <v>0</v>
      </c>
      <c r="Y19" s="33"/>
      <c r="Z19" s="33">
        <f t="shared" si="3"/>
        <v>0</v>
      </c>
      <c r="AA19" s="33"/>
      <c r="AB19" s="6">
        <f t="shared" si="4"/>
        <v>0</v>
      </c>
      <c r="AC19" s="33">
        <f t="shared" si="4"/>
        <v>0</v>
      </c>
      <c r="AD19" s="33"/>
      <c r="AE19" s="6">
        <f t="shared" si="5"/>
        <v>0</v>
      </c>
      <c r="AF19" s="33">
        <f t="shared" si="5"/>
        <v>0</v>
      </c>
      <c r="AG19" s="33"/>
      <c r="AH19" s="6">
        <f t="shared" si="6"/>
        <v>0</v>
      </c>
      <c r="AI19" s="33">
        <f t="shared" si="6"/>
        <v>0</v>
      </c>
      <c r="AJ19" s="33"/>
      <c r="AK19" s="6">
        <f t="shared" si="7"/>
        <v>0</v>
      </c>
      <c r="AL19" s="33">
        <f t="shared" si="7"/>
        <v>0</v>
      </c>
      <c r="AM19" s="33"/>
      <c r="AN19" s="6">
        <f t="shared" si="8"/>
        <v>0</v>
      </c>
      <c r="AO19" s="6">
        <f t="shared" si="8"/>
        <v>0</v>
      </c>
      <c r="AP19" s="33">
        <f t="shared" si="8"/>
        <v>0</v>
      </c>
      <c r="AQ19" s="33"/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6">
        <f t="shared" si="9"/>
        <v>0</v>
      </c>
      <c r="AZ19" s="33">
        <f t="shared" si="9"/>
        <v>0</v>
      </c>
      <c r="BA19" s="33"/>
      <c r="BB19" s="33"/>
      <c r="BC19" s="6">
        <f t="shared" si="10"/>
        <v>0</v>
      </c>
    </row>
    <row r="20" spans="1:55" s="1" customFormat="1" ht="14.1" customHeight="1" x14ac:dyDescent="0.2">
      <c r="A20" s="42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8" t="s">
        <v>78</v>
      </c>
      <c r="N20" s="38"/>
      <c r="O20" s="38" t="s">
        <v>67</v>
      </c>
      <c r="P20" s="38"/>
      <c r="Q20" s="38"/>
      <c r="R20" s="38"/>
      <c r="S20" s="38" t="s">
        <v>79</v>
      </c>
      <c r="T20" s="38"/>
      <c r="U20" s="38"/>
      <c r="V20" s="33">
        <f t="shared" si="1"/>
        <v>0</v>
      </c>
      <c r="W20" s="33"/>
      <c r="X20" s="33">
        <f t="shared" si="2"/>
        <v>0</v>
      </c>
      <c r="Y20" s="33"/>
      <c r="Z20" s="33">
        <f t="shared" si="3"/>
        <v>0</v>
      </c>
      <c r="AA20" s="33"/>
      <c r="AB20" s="6">
        <f t="shared" si="4"/>
        <v>0</v>
      </c>
      <c r="AC20" s="33">
        <f t="shared" si="4"/>
        <v>0</v>
      </c>
      <c r="AD20" s="33"/>
      <c r="AE20" s="6">
        <f t="shared" si="5"/>
        <v>0</v>
      </c>
      <c r="AF20" s="33">
        <f t="shared" si="5"/>
        <v>0</v>
      </c>
      <c r="AG20" s="33"/>
      <c r="AH20" s="6">
        <f t="shared" si="6"/>
        <v>0</v>
      </c>
      <c r="AI20" s="33">
        <f t="shared" si="6"/>
        <v>0</v>
      </c>
      <c r="AJ20" s="33"/>
      <c r="AK20" s="6">
        <f t="shared" si="7"/>
        <v>0</v>
      </c>
      <c r="AL20" s="33">
        <f t="shared" si="7"/>
        <v>0</v>
      </c>
      <c r="AM20" s="33"/>
      <c r="AN20" s="6">
        <f t="shared" si="8"/>
        <v>0</v>
      </c>
      <c r="AO20" s="6">
        <f t="shared" si="8"/>
        <v>0</v>
      </c>
      <c r="AP20" s="33">
        <f t="shared" si="8"/>
        <v>0</v>
      </c>
      <c r="AQ20" s="33"/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6">
        <f t="shared" si="9"/>
        <v>0</v>
      </c>
      <c r="AZ20" s="33">
        <f t="shared" si="9"/>
        <v>0</v>
      </c>
      <c r="BA20" s="33"/>
      <c r="BB20" s="33"/>
      <c r="BC20" s="6">
        <f t="shared" si="10"/>
        <v>0</v>
      </c>
    </row>
    <row r="21" spans="1:55" s="1" customFormat="1" ht="14.1" customHeight="1" x14ac:dyDescent="0.2">
      <c r="A21" s="42" t="s">
        <v>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8" t="s">
        <v>80</v>
      </c>
      <c r="N21" s="38"/>
      <c r="O21" s="38" t="s">
        <v>67</v>
      </c>
      <c r="P21" s="38"/>
      <c r="Q21" s="38"/>
      <c r="R21" s="38"/>
      <c r="S21" s="38" t="s">
        <v>79</v>
      </c>
      <c r="T21" s="38"/>
      <c r="U21" s="38"/>
      <c r="V21" s="33">
        <f t="shared" si="1"/>
        <v>0</v>
      </c>
      <c r="W21" s="33"/>
      <c r="X21" s="33">
        <f t="shared" si="2"/>
        <v>0</v>
      </c>
      <c r="Y21" s="33"/>
      <c r="Z21" s="33">
        <f t="shared" si="3"/>
        <v>0</v>
      </c>
      <c r="AA21" s="33"/>
      <c r="AB21" s="6">
        <f t="shared" si="4"/>
        <v>0</v>
      </c>
      <c r="AC21" s="33">
        <f t="shared" si="4"/>
        <v>0</v>
      </c>
      <c r="AD21" s="33"/>
      <c r="AE21" s="6">
        <f t="shared" si="5"/>
        <v>0</v>
      </c>
      <c r="AF21" s="33">
        <f t="shared" si="5"/>
        <v>0</v>
      </c>
      <c r="AG21" s="33"/>
      <c r="AH21" s="6">
        <f t="shared" si="6"/>
        <v>0</v>
      </c>
      <c r="AI21" s="33">
        <f t="shared" si="6"/>
        <v>0</v>
      </c>
      <c r="AJ21" s="33"/>
      <c r="AK21" s="6">
        <f t="shared" si="7"/>
        <v>0</v>
      </c>
      <c r="AL21" s="33">
        <f t="shared" si="7"/>
        <v>0</v>
      </c>
      <c r="AM21" s="33"/>
      <c r="AN21" s="6">
        <f t="shared" si="8"/>
        <v>0</v>
      </c>
      <c r="AO21" s="6">
        <f t="shared" si="8"/>
        <v>0</v>
      </c>
      <c r="AP21" s="33">
        <f t="shared" si="8"/>
        <v>0</v>
      </c>
      <c r="AQ21" s="33"/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6">
        <f t="shared" si="9"/>
        <v>0</v>
      </c>
      <c r="AZ21" s="33">
        <f t="shared" si="9"/>
        <v>0</v>
      </c>
      <c r="BA21" s="33"/>
      <c r="BB21" s="33"/>
      <c r="BC21" s="6">
        <f t="shared" si="10"/>
        <v>0</v>
      </c>
    </row>
    <row r="22" spans="1:55" s="1" customFormat="1" ht="14.1" customHeight="1" x14ac:dyDescent="0.2">
      <c r="A22" s="42" t="s">
        <v>75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8" t="s">
        <v>81</v>
      </c>
      <c r="N22" s="38"/>
      <c r="O22" s="38" t="s">
        <v>67</v>
      </c>
      <c r="P22" s="38"/>
      <c r="Q22" s="38"/>
      <c r="R22" s="38"/>
      <c r="S22" s="38" t="s">
        <v>79</v>
      </c>
      <c r="T22" s="38"/>
      <c r="U22" s="38"/>
      <c r="V22" s="33">
        <f t="shared" si="1"/>
        <v>0</v>
      </c>
      <c r="W22" s="33"/>
      <c r="X22" s="33">
        <f t="shared" si="2"/>
        <v>0</v>
      </c>
      <c r="Y22" s="33"/>
      <c r="Z22" s="33">
        <f t="shared" si="3"/>
        <v>0</v>
      </c>
      <c r="AA22" s="33"/>
      <c r="AB22" s="6">
        <f t="shared" si="4"/>
        <v>0</v>
      </c>
      <c r="AC22" s="33">
        <f t="shared" si="4"/>
        <v>0</v>
      </c>
      <c r="AD22" s="33"/>
      <c r="AE22" s="6">
        <f t="shared" si="5"/>
        <v>0</v>
      </c>
      <c r="AF22" s="33">
        <f t="shared" si="5"/>
        <v>0</v>
      </c>
      <c r="AG22" s="33"/>
      <c r="AH22" s="6">
        <f t="shared" si="6"/>
        <v>0</v>
      </c>
      <c r="AI22" s="33">
        <f t="shared" si="6"/>
        <v>0</v>
      </c>
      <c r="AJ22" s="33"/>
      <c r="AK22" s="6">
        <f t="shared" si="7"/>
        <v>0</v>
      </c>
      <c r="AL22" s="33">
        <f t="shared" si="7"/>
        <v>0</v>
      </c>
      <c r="AM22" s="33"/>
      <c r="AN22" s="6">
        <f t="shared" si="8"/>
        <v>0</v>
      </c>
      <c r="AO22" s="6">
        <f t="shared" si="8"/>
        <v>0</v>
      </c>
      <c r="AP22" s="33">
        <f t="shared" si="8"/>
        <v>0</v>
      </c>
      <c r="AQ22" s="33"/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6">
        <f t="shared" si="9"/>
        <v>0</v>
      </c>
      <c r="AZ22" s="33">
        <f t="shared" si="9"/>
        <v>0</v>
      </c>
      <c r="BA22" s="33"/>
      <c r="BB22" s="33"/>
      <c r="BC22" s="6">
        <f t="shared" si="10"/>
        <v>0</v>
      </c>
    </row>
    <row r="23" spans="1:55" s="1" customFormat="1" ht="14.1" customHeight="1" x14ac:dyDescent="0.2">
      <c r="A23" s="42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8" t="s">
        <v>83</v>
      </c>
      <c r="N23" s="38"/>
      <c r="O23" s="38" t="s">
        <v>67</v>
      </c>
      <c r="P23" s="38"/>
      <c r="Q23" s="38"/>
      <c r="R23" s="38"/>
      <c r="S23" s="38" t="s">
        <v>84</v>
      </c>
      <c r="T23" s="38"/>
      <c r="U23" s="38"/>
      <c r="V23" s="33">
        <f t="shared" si="1"/>
        <v>0</v>
      </c>
      <c r="W23" s="33"/>
      <c r="X23" s="33">
        <f t="shared" si="2"/>
        <v>0</v>
      </c>
      <c r="Y23" s="33"/>
      <c r="Z23" s="33">
        <f t="shared" si="3"/>
        <v>0</v>
      </c>
      <c r="AA23" s="33"/>
      <c r="AB23" s="6">
        <f t="shared" si="4"/>
        <v>0</v>
      </c>
      <c r="AC23" s="33">
        <f t="shared" si="4"/>
        <v>0</v>
      </c>
      <c r="AD23" s="33"/>
      <c r="AE23" s="6">
        <f t="shared" si="5"/>
        <v>0</v>
      </c>
      <c r="AF23" s="33">
        <f t="shared" si="5"/>
        <v>0</v>
      </c>
      <c r="AG23" s="33"/>
      <c r="AH23" s="6">
        <f t="shared" si="6"/>
        <v>0</v>
      </c>
      <c r="AI23" s="33">
        <f t="shared" si="6"/>
        <v>0</v>
      </c>
      <c r="AJ23" s="33"/>
      <c r="AK23" s="6">
        <f t="shared" si="7"/>
        <v>0</v>
      </c>
      <c r="AL23" s="33">
        <f t="shared" si="7"/>
        <v>0</v>
      </c>
      <c r="AM23" s="33"/>
      <c r="AN23" s="6">
        <f t="shared" si="8"/>
        <v>0</v>
      </c>
      <c r="AO23" s="6">
        <f t="shared" si="8"/>
        <v>0</v>
      </c>
      <c r="AP23" s="33">
        <f t="shared" si="8"/>
        <v>0</v>
      </c>
      <c r="AQ23" s="33"/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6">
        <f t="shared" si="9"/>
        <v>0</v>
      </c>
      <c r="AZ23" s="33">
        <f t="shared" si="9"/>
        <v>0</v>
      </c>
      <c r="BA23" s="33"/>
      <c r="BB23" s="33"/>
      <c r="BC23" s="6">
        <f t="shared" si="10"/>
        <v>0</v>
      </c>
    </row>
    <row r="24" spans="1:55" s="1" customFormat="1" ht="14.1" customHeight="1" x14ac:dyDescent="0.2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8" t="s">
        <v>85</v>
      </c>
      <c r="N24" s="38"/>
      <c r="O24" s="38" t="s">
        <v>67</v>
      </c>
      <c r="P24" s="38"/>
      <c r="Q24" s="38"/>
      <c r="R24" s="38"/>
      <c r="S24" s="38" t="s">
        <v>84</v>
      </c>
      <c r="T24" s="38"/>
      <c r="U24" s="38"/>
      <c r="V24" s="33">
        <f t="shared" si="1"/>
        <v>0</v>
      </c>
      <c r="W24" s="33"/>
      <c r="X24" s="33">
        <f t="shared" si="2"/>
        <v>0</v>
      </c>
      <c r="Y24" s="33"/>
      <c r="Z24" s="33">
        <f t="shared" si="3"/>
        <v>0</v>
      </c>
      <c r="AA24" s="33"/>
      <c r="AB24" s="6">
        <f t="shared" si="4"/>
        <v>0</v>
      </c>
      <c r="AC24" s="33">
        <f t="shared" si="4"/>
        <v>0</v>
      </c>
      <c r="AD24" s="33"/>
      <c r="AE24" s="6">
        <f t="shared" si="5"/>
        <v>0</v>
      </c>
      <c r="AF24" s="33">
        <f t="shared" si="5"/>
        <v>0</v>
      </c>
      <c r="AG24" s="33"/>
      <c r="AH24" s="6">
        <f t="shared" si="6"/>
        <v>0</v>
      </c>
      <c r="AI24" s="33">
        <f t="shared" si="6"/>
        <v>0</v>
      </c>
      <c r="AJ24" s="33"/>
      <c r="AK24" s="6">
        <f t="shared" si="7"/>
        <v>0</v>
      </c>
      <c r="AL24" s="33">
        <f t="shared" si="7"/>
        <v>0</v>
      </c>
      <c r="AM24" s="33"/>
      <c r="AN24" s="6">
        <f t="shared" si="8"/>
        <v>0</v>
      </c>
      <c r="AO24" s="6">
        <f t="shared" si="8"/>
        <v>0</v>
      </c>
      <c r="AP24" s="33">
        <f t="shared" si="8"/>
        <v>0</v>
      </c>
      <c r="AQ24" s="33"/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6">
        <f t="shared" si="9"/>
        <v>0</v>
      </c>
      <c r="AZ24" s="33">
        <f t="shared" si="9"/>
        <v>0</v>
      </c>
      <c r="BA24" s="33"/>
      <c r="BB24" s="33"/>
      <c r="BC24" s="6">
        <f t="shared" si="10"/>
        <v>0</v>
      </c>
    </row>
    <row r="25" spans="1:55" s="1" customFormat="1" ht="14.1" customHeight="1" x14ac:dyDescent="0.2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86</v>
      </c>
      <c r="N25" s="38"/>
      <c r="O25" s="38" t="s">
        <v>67</v>
      </c>
      <c r="P25" s="38"/>
      <c r="Q25" s="38"/>
      <c r="R25" s="38"/>
      <c r="S25" s="38" t="s">
        <v>84</v>
      </c>
      <c r="T25" s="38"/>
      <c r="U25" s="38"/>
      <c r="V25" s="33">
        <f t="shared" si="1"/>
        <v>0</v>
      </c>
      <c r="W25" s="33"/>
      <c r="X25" s="33">
        <f t="shared" si="2"/>
        <v>0</v>
      </c>
      <c r="Y25" s="33"/>
      <c r="Z25" s="33">
        <f t="shared" si="3"/>
        <v>0</v>
      </c>
      <c r="AA25" s="33"/>
      <c r="AB25" s="6">
        <f t="shared" si="4"/>
        <v>0</v>
      </c>
      <c r="AC25" s="33">
        <f t="shared" si="4"/>
        <v>0</v>
      </c>
      <c r="AD25" s="33"/>
      <c r="AE25" s="6">
        <f t="shared" si="5"/>
        <v>0</v>
      </c>
      <c r="AF25" s="33">
        <f t="shared" si="5"/>
        <v>0</v>
      </c>
      <c r="AG25" s="33"/>
      <c r="AH25" s="6">
        <f t="shared" si="6"/>
        <v>0</v>
      </c>
      <c r="AI25" s="33">
        <f t="shared" si="6"/>
        <v>0</v>
      </c>
      <c r="AJ25" s="33"/>
      <c r="AK25" s="6">
        <f t="shared" si="7"/>
        <v>0</v>
      </c>
      <c r="AL25" s="33">
        <f t="shared" si="7"/>
        <v>0</v>
      </c>
      <c r="AM25" s="33"/>
      <c r="AN25" s="6">
        <f t="shared" si="8"/>
        <v>0</v>
      </c>
      <c r="AO25" s="6">
        <f t="shared" si="8"/>
        <v>0</v>
      </c>
      <c r="AP25" s="33">
        <f t="shared" si="8"/>
        <v>0</v>
      </c>
      <c r="AQ25" s="33"/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6">
        <f t="shared" si="9"/>
        <v>0</v>
      </c>
      <c r="AZ25" s="33">
        <f t="shared" si="9"/>
        <v>0</v>
      </c>
      <c r="BA25" s="33"/>
      <c r="BB25" s="33"/>
      <c r="BC25" s="6">
        <f t="shared" si="10"/>
        <v>0</v>
      </c>
    </row>
    <row r="26" spans="1:55" s="1" customFormat="1" ht="33.950000000000003" customHeight="1" x14ac:dyDescent="0.2">
      <c r="A26" s="42" t="s">
        <v>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8" t="s">
        <v>88</v>
      </c>
      <c r="N26" s="38"/>
      <c r="O26" s="38" t="s">
        <v>67</v>
      </c>
      <c r="P26" s="38"/>
      <c r="Q26" s="38"/>
      <c r="R26" s="38"/>
      <c r="S26" s="38" t="s">
        <v>68</v>
      </c>
      <c r="T26" s="38"/>
      <c r="U26" s="38"/>
      <c r="V26" s="33">
        <f t="shared" si="1"/>
        <v>0</v>
      </c>
      <c r="W26" s="33"/>
      <c r="X26" s="33">
        <f t="shared" si="2"/>
        <v>0</v>
      </c>
      <c r="Y26" s="33"/>
      <c r="Z26" s="33">
        <f t="shared" si="3"/>
        <v>0</v>
      </c>
      <c r="AA26" s="33"/>
      <c r="AB26" s="6">
        <f t="shared" si="4"/>
        <v>0</v>
      </c>
      <c r="AC26" s="33">
        <f t="shared" si="4"/>
        <v>0</v>
      </c>
      <c r="AD26" s="33"/>
      <c r="AE26" s="6">
        <f t="shared" si="5"/>
        <v>0</v>
      </c>
      <c r="AF26" s="33">
        <f t="shared" si="5"/>
        <v>0</v>
      </c>
      <c r="AG26" s="33"/>
      <c r="AH26" s="6">
        <f t="shared" si="6"/>
        <v>0</v>
      </c>
      <c r="AI26" s="33">
        <f t="shared" si="6"/>
        <v>0</v>
      </c>
      <c r="AJ26" s="33"/>
      <c r="AK26" s="6">
        <f t="shared" si="7"/>
        <v>0</v>
      </c>
      <c r="AL26" s="33">
        <f t="shared" si="7"/>
        <v>0</v>
      </c>
      <c r="AM26" s="33"/>
      <c r="AN26" s="6">
        <f t="shared" si="8"/>
        <v>0</v>
      </c>
      <c r="AO26" s="6">
        <f t="shared" si="8"/>
        <v>0</v>
      </c>
      <c r="AP26" s="33">
        <f t="shared" si="8"/>
        <v>0</v>
      </c>
      <c r="AQ26" s="33"/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6">
        <f t="shared" si="9"/>
        <v>0</v>
      </c>
      <c r="AZ26" s="33">
        <f t="shared" si="9"/>
        <v>0</v>
      </c>
      <c r="BA26" s="33"/>
      <c r="BB26" s="33"/>
      <c r="BC26" s="6">
        <f t="shared" si="10"/>
        <v>0</v>
      </c>
    </row>
    <row r="27" spans="1:55" s="1" customFormat="1" ht="14.1" customHeight="1" x14ac:dyDescent="0.2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16</v>
      </c>
      <c r="N27" s="36"/>
      <c r="O27" s="36" t="s">
        <v>16</v>
      </c>
      <c r="P27" s="36"/>
      <c r="Q27" s="36"/>
      <c r="R27" s="36"/>
      <c r="S27" s="36" t="s">
        <v>16</v>
      </c>
      <c r="T27" s="36"/>
      <c r="U27" s="36"/>
      <c r="V27" s="29" t="s">
        <v>16</v>
      </c>
      <c r="W27" s="29"/>
      <c r="X27" s="29" t="s">
        <v>16</v>
      </c>
      <c r="Y27" s="29"/>
      <c r="Z27" s="29" t="s">
        <v>16</v>
      </c>
      <c r="AA27" s="29"/>
      <c r="AB27" s="7" t="s">
        <v>16</v>
      </c>
      <c r="AC27" s="29" t="s">
        <v>16</v>
      </c>
      <c r="AD27" s="29"/>
      <c r="AE27" s="7" t="s">
        <v>16</v>
      </c>
      <c r="AF27" s="29" t="s">
        <v>16</v>
      </c>
      <c r="AG27" s="29"/>
      <c r="AH27" s="7" t="s">
        <v>16</v>
      </c>
      <c r="AI27" s="29" t="s">
        <v>16</v>
      </c>
      <c r="AJ27" s="29"/>
      <c r="AK27" s="7" t="s">
        <v>16</v>
      </c>
      <c r="AL27" s="29" t="s">
        <v>16</v>
      </c>
      <c r="AM27" s="29"/>
      <c r="AN27" s="7" t="s">
        <v>16</v>
      </c>
      <c r="AO27" s="7" t="s">
        <v>16</v>
      </c>
      <c r="AP27" s="29" t="s">
        <v>16</v>
      </c>
      <c r="AQ27" s="29"/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7" t="s">
        <v>16</v>
      </c>
      <c r="AZ27" s="29" t="s">
        <v>16</v>
      </c>
      <c r="BA27" s="29"/>
      <c r="BB27" s="29"/>
      <c r="BC27" s="7" t="s">
        <v>16</v>
      </c>
    </row>
    <row r="28" spans="1:55" s="1" customFormat="1" ht="14.1" customHeight="1" x14ac:dyDescent="0.2">
      <c r="A28" s="30" t="s">
        <v>89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 t="s">
        <v>90</v>
      </c>
      <c r="N28" s="31"/>
      <c r="O28" s="31" t="s">
        <v>67</v>
      </c>
      <c r="P28" s="31"/>
      <c r="Q28" s="31"/>
      <c r="R28" s="31"/>
      <c r="S28" s="31" t="s">
        <v>72</v>
      </c>
      <c r="T28" s="31"/>
      <c r="U28" s="31"/>
      <c r="V28" s="27">
        <f t="shared" ref="V28:V37" si="11">0</f>
        <v>0</v>
      </c>
      <c r="W28" s="27"/>
      <c r="X28" s="27">
        <f t="shared" ref="X28:X37" si="12">0</f>
        <v>0</v>
      </c>
      <c r="Y28" s="27"/>
      <c r="Z28" s="27">
        <f t="shared" ref="Z28:Z37" si="13">0</f>
        <v>0</v>
      </c>
      <c r="AA28" s="27"/>
      <c r="AB28" s="8">
        <f t="shared" ref="AB28:AC37" si="14">0</f>
        <v>0</v>
      </c>
      <c r="AC28" s="27">
        <f t="shared" si="14"/>
        <v>0</v>
      </c>
      <c r="AD28" s="27"/>
      <c r="AE28" s="8">
        <f t="shared" ref="AE28:AF37" si="15">0</f>
        <v>0</v>
      </c>
      <c r="AF28" s="27">
        <f t="shared" si="15"/>
        <v>0</v>
      </c>
      <c r="AG28" s="27"/>
      <c r="AH28" s="8">
        <f t="shared" ref="AH28:AI37" si="16">0</f>
        <v>0</v>
      </c>
      <c r="AI28" s="27">
        <f t="shared" si="16"/>
        <v>0</v>
      </c>
      <c r="AJ28" s="27"/>
      <c r="AK28" s="8">
        <f t="shared" ref="AK28:AL37" si="17">0</f>
        <v>0</v>
      </c>
      <c r="AL28" s="27">
        <f t="shared" si="17"/>
        <v>0</v>
      </c>
      <c r="AM28" s="27"/>
      <c r="AN28" s="8">
        <f t="shared" ref="AN28:AP37" si="18">0</f>
        <v>0</v>
      </c>
      <c r="AO28" s="8">
        <f t="shared" si="18"/>
        <v>0</v>
      </c>
      <c r="AP28" s="27">
        <f t="shared" si="18"/>
        <v>0</v>
      </c>
      <c r="AQ28" s="27"/>
      <c r="AR28" s="8">
        <f t="shared" ref="AR28:AZ37" si="19">0</f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8">
        <f t="shared" si="19"/>
        <v>0</v>
      </c>
      <c r="AZ28" s="27">
        <f t="shared" si="19"/>
        <v>0</v>
      </c>
      <c r="BA28" s="27"/>
      <c r="BB28" s="27"/>
      <c r="BC28" s="8">
        <f t="shared" ref="BC28:BC37" si="20">0</f>
        <v>0</v>
      </c>
    </row>
    <row r="29" spans="1:55" s="1" customFormat="1" ht="14.1" customHeight="1" x14ac:dyDescent="0.2">
      <c r="A29" s="42" t="s">
        <v>73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 t="s">
        <v>91</v>
      </c>
      <c r="N29" s="38"/>
      <c r="O29" s="38" t="s">
        <v>67</v>
      </c>
      <c r="P29" s="38"/>
      <c r="Q29" s="38"/>
      <c r="R29" s="38"/>
      <c r="S29" s="38" t="s">
        <v>72</v>
      </c>
      <c r="T29" s="38"/>
      <c r="U29" s="38"/>
      <c r="V29" s="33">
        <f t="shared" si="11"/>
        <v>0</v>
      </c>
      <c r="W29" s="33"/>
      <c r="X29" s="33">
        <f t="shared" si="12"/>
        <v>0</v>
      </c>
      <c r="Y29" s="33"/>
      <c r="Z29" s="33">
        <f t="shared" si="13"/>
        <v>0</v>
      </c>
      <c r="AA29" s="33"/>
      <c r="AB29" s="6">
        <f t="shared" si="14"/>
        <v>0</v>
      </c>
      <c r="AC29" s="33">
        <f t="shared" si="14"/>
        <v>0</v>
      </c>
      <c r="AD29" s="33"/>
      <c r="AE29" s="6">
        <f t="shared" si="15"/>
        <v>0</v>
      </c>
      <c r="AF29" s="33">
        <f t="shared" si="15"/>
        <v>0</v>
      </c>
      <c r="AG29" s="33"/>
      <c r="AH29" s="6">
        <f t="shared" si="16"/>
        <v>0</v>
      </c>
      <c r="AI29" s="33">
        <f t="shared" si="16"/>
        <v>0</v>
      </c>
      <c r="AJ29" s="33"/>
      <c r="AK29" s="6">
        <f t="shared" si="17"/>
        <v>0</v>
      </c>
      <c r="AL29" s="33">
        <f t="shared" si="17"/>
        <v>0</v>
      </c>
      <c r="AM29" s="33"/>
      <c r="AN29" s="6">
        <f t="shared" si="18"/>
        <v>0</v>
      </c>
      <c r="AO29" s="6">
        <f t="shared" si="18"/>
        <v>0</v>
      </c>
      <c r="AP29" s="33">
        <f t="shared" si="18"/>
        <v>0</v>
      </c>
      <c r="AQ29" s="33"/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6">
        <f t="shared" si="19"/>
        <v>0</v>
      </c>
      <c r="AZ29" s="33">
        <f t="shared" si="19"/>
        <v>0</v>
      </c>
      <c r="BA29" s="33"/>
      <c r="BB29" s="33"/>
      <c r="BC29" s="6">
        <f t="shared" si="20"/>
        <v>0</v>
      </c>
    </row>
    <row r="30" spans="1:55" s="1" customFormat="1" ht="14.1" customHeight="1" x14ac:dyDescent="0.2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8" t="s">
        <v>92</v>
      </c>
      <c r="N30" s="38"/>
      <c r="O30" s="38" t="s">
        <v>67</v>
      </c>
      <c r="P30" s="38"/>
      <c r="Q30" s="38"/>
      <c r="R30" s="38"/>
      <c r="S30" s="38" t="s">
        <v>72</v>
      </c>
      <c r="T30" s="38"/>
      <c r="U30" s="38"/>
      <c r="V30" s="33">
        <f t="shared" si="11"/>
        <v>0</v>
      </c>
      <c r="W30" s="33"/>
      <c r="X30" s="33">
        <f t="shared" si="12"/>
        <v>0</v>
      </c>
      <c r="Y30" s="33"/>
      <c r="Z30" s="33">
        <f t="shared" si="13"/>
        <v>0</v>
      </c>
      <c r="AA30" s="33"/>
      <c r="AB30" s="6">
        <f t="shared" si="14"/>
        <v>0</v>
      </c>
      <c r="AC30" s="33">
        <f t="shared" si="14"/>
        <v>0</v>
      </c>
      <c r="AD30" s="33"/>
      <c r="AE30" s="6">
        <f t="shared" si="15"/>
        <v>0</v>
      </c>
      <c r="AF30" s="33">
        <f t="shared" si="15"/>
        <v>0</v>
      </c>
      <c r="AG30" s="33"/>
      <c r="AH30" s="6">
        <f t="shared" si="16"/>
        <v>0</v>
      </c>
      <c r="AI30" s="33">
        <f t="shared" si="16"/>
        <v>0</v>
      </c>
      <c r="AJ30" s="33"/>
      <c r="AK30" s="6">
        <f t="shared" si="17"/>
        <v>0</v>
      </c>
      <c r="AL30" s="33">
        <f t="shared" si="17"/>
        <v>0</v>
      </c>
      <c r="AM30" s="33"/>
      <c r="AN30" s="6">
        <f t="shared" si="18"/>
        <v>0</v>
      </c>
      <c r="AO30" s="6">
        <f t="shared" si="18"/>
        <v>0</v>
      </c>
      <c r="AP30" s="33">
        <f t="shared" si="18"/>
        <v>0</v>
      </c>
      <c r="AQ30" s="33"/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6">
        <f t="shared" si="19"/>
        <v>0</v>
      </c>
      <c r="AZ30" s="33">
        <f t="shared" si="19"/>
        <v>0</v>
      </c>
      <c r="BA30" s="33"/>
      <c r="BB30" s="33"/>
      <c r="BC30" s="6">
        <f t="shared" si="20"/>
        <v>0</v>
      </c>
    </row>
    <row r="31" spans="1:55" s="1" customFormat="1" ht="14.1" customHeight="1" x14ac:dyDescent="0.2">
      <c r="A31" s="42" t="s">
        <v>93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 t="s">
        <v>94</v>
      </c>
      <c r="N31" s="38"/>
      <c r="O31" s="38" t="s">
        <v>67</v>
      </c>
      <c r="P31" s="38"/>
      <c r="Q31" s="38"/>
      <c r="R31" s="38"/>
      <c r="S31" s="38" t="s">
        <v>79</v>
      </c>
      <c r="T31" s="38"/>
      <c r="U31" s="38"/>
      <c r="V31" s="33">
        <f t="shared" si="11"/>
        <v>0</v>
      </c>
      <c r="W31" s="33"/>
      <c r="X31" s="33">
        <f t="shared" si="12"/>
        <v>0</v>
      </c>
      <c r="Y31" s="33"/>
      <c r="Z31" s="33">
        <f t="shared" si="13"/>
        <v>0</v>
      </c>
      <c r="AA31" s="33"/>
      <c r="AB31" s="6">
        <f t="shared" si="14"/>
        <v>0</v>
      </c>
      <c r="AC31" s="33">
        <f t="shared" si="14"/>
        <v>0</v>
      </c>
      <c r="AD31" s="33"/>
      <c r="AE31" s="6">
        <f t="shared" si="15"/>
        <v>0</v>
      </c>
      <c r="AF31" s="33">
        <f t="shared" si="15"/>
        <v>0</v>
      </c>
      <c r="AG31" s="33"/>
      <c r="AH31" s="6">
        <f t="shared" si="16"/>
        <v>0</v>
      </c>
      <c r="AI31" s="33">
        <f t="shared" si="16"/>
        <v>0</v>
      </c>
      <c r="AJ31" s="33"/>
      <c r="AK31" s="6">
        <f t="shared" si="17"/>
        <v>0</v>
      </c>
      <c r="AL31" s="33">
        <f t="shared" si="17"/>
        <v>0</v>
      </c>
      <c r="AM31" s="33"/>
      <c r="AN31" s="6">
        <f t="shared" si="18"/>
        <v>0</v>
      </c>
      <c r="AO31" s="6">
        <f t="shared" si="18"/>
        <v>0</v>
      </c>
      <c r="AP31" s="33">
        <f t="shared" si="18"/>
        <v>0</v>
      </c>
      <c r="AQ31" s="33"/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6">
        <f t="shared" si="19"/>
        <v>0</v>
      </c>
      <c r="AZ31" s="33">
        <f t="shared" si="19"/>
        <v>0</v>
      </c>
      <c r="BA31" s="33"/>
      <c r="BB31" s="33"/>
      <c r="BC31" s="6">
        <f t="shared" si="20"/>
        <v>0</v>
      </c>
    </row>
    <row r="32" spans="1:55" s="1" customFormat="1" ht="14.1" customHeight="1" x14ac:dyDescent="0.2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8" t="s">
        <v>95</v>
      </c>
      <c r="N32" s="38"/>
      <c r="O32" s="38" t="s">
        <v>67</v>
      </c>
      <c r="P32" s="38"/>
      <c r="Q32" s="38"/>
      <c r="R32" s="38"/>
      <c r="S32" s="38" t="s">
        <v>79</v>
      </c>
      <c r="T32" s="38"/>
      <c r="U32" s="38"/>
      <c r="V32" s="33">
        <f t="shared" si="11"/>
        <v>0</v>
      </c>
      <c r="W32" s="33"/>
      <c r="X32" s="33">
        <f t="shared" si="12"/>
        <v>0</v>
      </c>
      <c r="Y32" s="33"/>
      <c r="Z32" s="33">
        <f t="shared" si="13"/>
        <v>0</v>
      </c>
      <c r="AA32" s="33"/>
      <c r="AB32" s="6">
        <f t="shared" si="14"/>
        <v>0</v>
      </c>
      <c r="AC32" s="33">
        <f t="shared" si="14"/>
        <v>0</v>
      </c>
      <c r="AD32" s="33"/>
      <c r="AE32" s="6">
        <f t="shared" si="15"/>
        <v>0</v>
      </c>
      <c r="AF32" s="33">
        <f t="shared" si="15"/>
        <v>0</v>
      </c>
      <c r="AG32" s="33"/>
      <c r="AH32" s="6">
        <f t="shared" si="16"/>
        <v>0</v>
      </c>
      <c r="AI32" s="33">
        <f t="shared" si="16"/>
        <v>0</v>
      </c>
      <c r="AJ32" s="33"/>
      <c r="AK32" s="6">
        <f t="shared" si="17"/>
        <v>0</v>
      </c>
      <c r="AL32" s="33">
        <f t="shared" si="17"/>
        <v>0</v>
      </c>
      <c r="AM32" s="33"/>
      <c r="AN32" s="6">
        <f t="shared" si="18"/>
        <v>0</v>
      </c>
      <c r="AO32" s="6">
        <f t="shared" si="18"/>
        <v>0</v>
      </c>
      <c r="AP32" s="33">
        <f t="shared" si="18"/>
        <v>0</v>
      </c>
      <c r="AQ32" s="33"/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6">
        <f t="shared" si="19"/>
        <v>0</v>
      </c>
      <c r="AZ32" s="33">
        <f t="shared" si="19"/>
        <v>0</v>
      </c>
      <c r="BA32" s="33"/>
      <c r="BB32" s="33"/>
      <c r="BC32" s="6">
        <f t="shared" si="20"/>
        <v>0</v>
      </c>
    </row>
    <row r="33" spans="1:55" s="1" customFormat="1" ht="14.1" customHeight="1" x14ac:dyDescent="0.2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8" t="s">
        <v>96</v>
      </c>
      <c r="N33" s="38"/>
      <c r="O33" s="38" t="s">
        <v>67</v>
      </c>
      <c r="P33" s="38"/>
      <c r="Q33" s="38"/>
      <c r="R33" s="38"/>
      <c r="S33" s="38" t="s">
        <v>79</v>
      </c>
      <c r="T33" s="38"/>
      <c r="U33" s="38"/>
      <c r="V33" s="33">
        <f t="shared" si="11"/>
        <v>0</v>
      </c>
      <c r="W33" s="33"/>
      <c r="X33" s="33">
        <f t="shared" si="12"/>
        <v>0</v>
      </c>
      <c r="Y33" s="33"/>
      <c r="Z33" s="33">
        <f t="shared" si="13"/>
        <v>0</v>
      </c>
      <c r="AA33" s="33"/>
      <c r="AB33" s="6">
        <f t="shared" si="14"/>
        <v>0</v>
      </c>
      <c r="AC33" s="33">
        <f t="shared" si="14"/>
        <v>0</v>
      </c>
      <c r="AD33" s="33"/>
      <c r="AE33" s="6">
        <f t="shared" si="15"/>
        <v>0</v>
      </c>
      <c r="AF33" s="33">
        <f t="shared" si="15"/>
        <v>0</v>
      </c>
      <c r="AG33" s="33"/>
      <c r="AH33" s="6">
        <f t="shared" si="16"/>
        <v>0</v>
      </c>
      <c r="AI33" s="33">
        <f t="shared" si="16"/>
        <v>0</v>
      </c>
      <c r="AJ33" s="33"/>
      <c r="AK33" s="6">
        <f t="shared" si="17"/>
        <v>0</v>
      </c>
      <c r="AL33" s="33">
        <f t="shared" si="17"/>
        <v>0</v>
      </c>
      <c r="AM33" s="33"/>
      <c r="AN33" s="6">
        <f t="shared" si="18"/>
        <v>0</v>
      </c>
      <c r="AO33" s="6">
        <f t="shared" si="18"/>
        <v>0</v>
      </c>
      <c r="AP33" s="33">
        <f t="shared" si="18"/>
        <v>0</v>
      </c>
      <c r="AQ33" s="33"/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6">
        <f t="shared" si="19"/>
        <v>0</v>
      </c>
      <c r="AZ33" s="33">
        <f t="shared" si="19"/>
        <v>0</v>
      </c>
      <c r="BA33" s="33"/>
      <c r="BB33" s="33"/>
      <c r="BC33" s="6">
        <f t="shared" si="20"/>
        <v>0</v>
      </c>
    </row>
    <row r="34" spans="1:55" s="1" customFormat="1" ht="14.1" customHeight="1" x14ac:dyDescent="0.2">
      <c r="A34" s="42" t="s">
        <v>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8" t="s">
        <v>98</v>
      </c>
      <c r="N34" s="38"/>
      <c r="O34" s="38" t="s">
        <v>67</v>
      </c>
      <c r="P34" s="38"/>
      <c r="Q34" s="38"/>
      <c r="R34" s="38"/>
      <c r="S34" s="38" t="s">
        <v>84</v>
      </c>
      <c r="T34" s="38"/>
      <c r="U34" s="38"/>
      <c r="V34" s="33">
        <f t="shared" si="11"/>
        <v>0</v>
      </c>
      <c r="W34" s="33"/>
      <c r="X34" s="33">
        <f t="shared" si="12"/>
        <v>0</v>
      </c>
      <c r="Y34" s="33"/>
      <c r="Z34" s="33">
        <f t="shared" si="13"/>
        <v>0</v>
      </c>
      <c r="AA34" s="33"/>
      <c r="AB34" s="6">
        <f t="shared" si="14"/>
        <v>0</v>
      </c>
      <c r="AC34" s="33">
        <f t="shared" si="14"/>
        <v>0</v>
      </c>
      <c r="AD34" s="33"/>
      <c r="AE34" s="6">
        <f t="shared" si="15"/>
        <v>0</v>
      </c>
      <c r="AF34" s="33">
        <f t="shared" si="15"/>
        <v>0</v>
      </c>
      <c r="AG34" s="33"/>
      <c r="AH34" s="6">
        <f t="shared" si="16"/>
        <v>0</v>
      </c>
      <c r="AI34" s="33">
        <f t="shared" si="16"/>
        <v>0</v>
      </c>
      <c r="AJ34" s="33"/>
      <c r="AK34" s="6">
        <f t="shared" si="17"/>
        <v>0</v>
      </c>
      <c r="AL34" s="33">
        <f t="shared" si="17"/>
        <v>0</v>
      </c>
      <c r="AM34" s="33"/>
      <c r="AN34" s="6">
        <f t="shared" si="18"/>
        <v>0</v>
      </c>
      <c r="AO34" s="6">
        <f t="shared" si="18"/>
        <v>0</v>
      </c>
      <c r="AP34" s="33">
        <f t="shared" si="18"/>
        <v>0</v>
      </c>
      <c r="AQ34" s="33"/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6">
        <f t="shared" si="19"/>
        <v>0</v>
      </c>
      <c r="AZ34" s="33">
        <f t="shared" si="19"/>
        <v>0</v>
      </c>
      <c r="BA34" s="33"/>
      <c r="BB34" s="33"/>
      <c r="BC34" s="6">
        <f t="shared" si="20"/>
        <v>0</v>
      </c>
    </row>
    <row r="35" spans="1:55" s="1" customFormat="1" ht="14.1" customHeight="1" x14ac:dyDescent="0.2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8" t="s">
        <v>99</v>
      </c>
      <c r="N35" s="38"/>
      <c r="O35" s="38" t="s">
        <v>67</v>
      </c>
      <c r="P35" s="38"/>
      <c r="Q35" s="38"/>
      <c r="R35" s="38"/>
      <c r="S35" s="38" t="s">
        <v>84</v>
      </c>
      <c r="T35" s="38"/>
      <c r="U35" s="38"/>
      <c r="V35" s="33">
        <f t="shared" si="11"/>
        <v>0</v>
      </c>
      <c r="W35" s="33"/>
      <c r="X35" s="33">
        <f t="shared" si="12"/>
        <v>0</v>
      </c>
      <c r="Y35" s="33"/>
      <c r="Z35" s="33">
        <f t="shared" si="13"/>
        <v>0</v>
      </c>
      <c r="AA35" s="33"/>
      <c r="AB35" s="6">
        <f t="shared" si="14"/>
        <v>0</v>
      </c>
      <c r="AC35" s="33">
        <f t="shared" si="14"/>
        <v>0</v>
      </c>
      <c r="AD35" s="33"/>
      <c r="AE35" s="6">
        <f t="shared" si="15"/>
        <v>0</v>
      </c>
      <c r="AF35" s="33">
        <f t="shared" si="15"/>
        <v>0</v>
      </c>
      <c r="AG35" s="33"/>
      <c r="AH35" s="6">
        <f t="shared" si="16"/>
        <v>0</v>
      </c>
      <c r="AI35" s="33">
        <f t="shared" si="16"/>
        <v>0</v>
      </c>
      <c r="AJ35" s="33"/>
      <c r="AK35" s="6">
        <f t="shared" si="17"/>
        <v>0</v>
      </c>
      <c r="AL35" s="33">
        <f t="shared" si="17"/>
        <v>0</v>
      </c>
      <c r="AM35" s="33"/>
      <c r="AN35" s="6">
        <f t="shared" si="18"/>
        <v>0</v>
      </c>
      <c r="AO35" s="6">
        <f t="shared" si="18"/>
        <v>0</v>
      </c>
      <c r="AP35" s="33">
        <f t="shared" si="18"/>
        <v>0</v>
      </c>
      <c r="AQ35" s="33"/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6">
        <f t="shared" si="19"/>
        <v>0</v>
      </c>
      <c r="AZ35" s="33">
        <f t="shared" si="19"/>
        <v>0</v>
      </c>
      <c r="BA35" s="33"/>
      <c r="BB35" s="33"/>
      <c r="BC35" s="6">
        <f t="shared" si="20"/>
        <v>0</v>
      </c>
    </row>
    <row r="36" spans="1:55" s="1" customFormat="1" ht="14.1" customHeight="1" x14ac:dyDescent="0.2">
      <c r="A36" s="42" t="s">
        <v>75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 t="s">
        <v>100</v>
      </c>
      <c r="N36" s="38"/>
      <c r="O36" s="38" t="s">
        <v>67</v>
      </c>
      <c r="P36" s="38"/>
      <c r="Q36" s="38"/>
      <c r="R36" s="38"/>
      <c r="S36" s="38" t="s">
        <v>84</v>
      </c>
      <c r="T36" s="38"/>
      <c r="U36" s="38"/>
      <c r="V36" s="33">
        <f t="shared" si="11"/>
        <v>0</v>
      </c>
      <c r="W36" s="33"/>
      <c r="X36" s="33">
        <f t="shared" si="12"/>
        <v>0</v>
      </c>
      <c r="Y36" s="33"/>
      <c r="Z36" s="33">
        <f t="shared" si="13"/>
        <v>0</v>
      </c>
      <c r="AA36" s="33"/>
      <c r="AB36" s="6">
        <f t="shared" si="14"/>
        <v>0</v>
      </c>
      <c r="AC36" s="33">
        <f t="shared" si="14"/>
        <v>0</v>
      </c>
      <c r="AD36" s="33"/>
      <c r="AE36" s="6">
        <f t="shared" si="15"/>
        <v>0</v>
      </c>
      <c r="AF36" s="33">
        <f t="shared" si="15"/>
        <v>0</v>
      </c>
      <c r="AG36" s="33"/>
      <c r="AH36" s="6">
        <f t="shared" si="16"/>
        <v>0</v>
      </c>
      <c r="AI36" s="33">
        <f t="shared" si="16"/>
        <v>0</v>
      </c>
      <c r="AJ36" s="33"/>
      <c r="AK36" s="6">
        <f t="shared" si="17"/>
        <v>0</v>
      </c>
      <c r="AL36" s="33">
        <f t="shared" si="17"/>
        <v>0</v>
      </c>
      <c r="AM36" s="33"/>
      <c r="AN36" s="6">
        <f t="shared" si="18"/>
        <v>0</v>
      </c>
      <c r="AO36" s="6">
        <f t="shared" si="18"/>
        <v>0</v>
      </c>
      <c r="AP36" s="33">
        <f t="shared" si="18"/>
        <v>0</v>
      </c>
      <c r="AQ36" s="33"/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6">
        <f t="shared" si="19"/>
        <v>0</v>
      </c>
      <c r="AZ36" s="33">
        <f t="shared" si="19"/>
        <v>0</v>
      </c>
      <c r="BA36" s="33"/>
      <c r="BB36" s="33"/>
      <c r="BC36" s="6">
        <f t="shared" si="20"/>
        <v>0</v>
      </c>
    </row>
    <row r="37" spans="1:55" s="1" customFormat="1" ht="24" customHeight="1" x14ac:dyDescent="0.2">
      <c r="A37" s="42" t="s">
        <v>101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8" t="s">
        <v>102</v>
      </c>
      <c r="N37" s="38"/>
      <c r="O37" s="38" t="s">
        <v>67</v>
      </c>
      <c r="P37" s="38"/>
      <c r="Q37" s="38"/>
      <c r="R37" s="38"/>
      <c r="S37" s="38" t="s">
        <v>68</v>
      </c>
      <c r="T37" s="38"/>
      <c r="U37" s="38"/>
      <c r="V37" s="33">
        <f t="shared" si="11"/>
        <v>0</v>
      </c>
      <c r="W37" s="33"/>
      <c r="X37" s="33">
        <f t="shared" si="12"/>
        <v>0</v>
      </c>
      <c r="Y37" s="33"/>
      <c r="Z37" s="33">
        <f t="shared" si="13"/>
        <v>0</v>
      </c>
      <c r="AA37" s="33"/>
      <c r="AB37" s="6">
        <f t="shared" si="14"/>
        <v>0</v>
      </c>
      <c r="AC37" s="33">
        <f t="shared" si="14"/>
        <v>0</v>
      </c>
      <c r="AD37" s="33"/>
      <c r="AE37" s="6">
        <f t="shared" si="15"/>
        <v>0</v>
      </c>
      <c r="AF37" s="33">
        <f t="shared" si="15"/>
        <v>0</v>
      </c>
      <c r="AG37" s="33"/>
      <c r="AH37" s="6">
        <f t="shared" si="16"/>
        <v>0</v>
      </c>
      <c r="AI37" s="33">
        <f t="shared" si="16"/>
        <v>0</v>
      </c>
      <c r="AJ37" s="33"/>
      <c r="AK37" s="6">
        <f t="shared" si="17"/>
        <v>0</v>
      </c>
      <c r="AL37" s="33">
        <f t="shared" si="17"/>
        <v>0</v>
      </c>
      <c r="AM37" s="33"/>
      <c r="AN37" s="6">
        <f t="shared" si="18"/>
        <v>0</v>
      </c>
      <c r="AO37" s="6">
        <f t="shared" si="18"/>
        <v>0</v>
      </c>
      <c r="AP37" s="33">
        <f t="shared" si="18"/>
        <v>0</v>
      </c>
      <c r="AQ37" s="33"/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6">
        <f t="shared" si="19"/>
        <v>0</v>
      </c>
      <c r="AZ37" s="33">
        <f t="shared" si="19"/>
        <v>0</v>
      </c>
      <c r="BA37" s="33"/>
      <c r="BB37" s="33"/>
      <c r="BC37" s="6">
        <f t="shared" si="20"/>
        <v>0</v>
      </c>
    </row>
    <row r="38" spans="1:55" s="1" customFormat="1" ht="14.1" customHeight="1" x14ac:dyDescent="0.2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 t="s">
        <v>16</v>
      </c>
      <c r="N38" s="36"/>
      <c r="O38" s="36" t="s">
        <v>16</v>
      </c>
      <c r="P38" s="36"/>
      <c r="Q38" s="36"/>
      <c r="R38" s="36"/>
      <c r="S38" s="36" t="s">
        <v>16</v>
      </c>
      <c r="T38" s="36"/>
      <c r="U38" s="36"/>
      <c r="V38" s="29" t="s">
        <v>16</v>
      </c>
      <c r="W38" s="29"/>
      <c r="X38" s="29" t="s">
        <v>16</v>
      </c>
      <c r="Y38" s="29"/>
      <c r="Z38" s="29" t="s">
        <v>16</v>
      </c>
      <c r="AA38" s="29"/>
      <c r="AB38" s="7" t="s">
        <v>16</v>
      </c>
      <c r="AC38" s="29" t="s">
        <v>16</v>
      </c>
      <c r="AD38" s="29"/>
      <c r="AE38" s="7" t="s">
        <v>16</v>
      </c>
      <c r="AF38" s="29" t="s">
        <v>16</v>
      </c>
      <c r="AG38" s="29"/>
      <c r="AH38" s="7" t="s">
        <v>16</v>
      </c>
      <c r="AI38" s="29" t="s">
        <v>16</v>
      </c>
      <c r="AJ38" s="29"/>
      <c r="AK38" s="7" t="s">
        <v>16</v>
      </c>
      <c r="AL38" s="29" t="s">
        <v>16</v>
      </c>
      <c r="AM38" s="29"/>
      <c r="AN38" s="7" t="s">
        <v>16</v>
      </c>
      <c r="AO38" s="7" t="s">
        <v>16</v>
      </c>
      <c r="AP38" s="29" t="s">
        <v>16</v>
      </c>
      <c r="AQ38" s="29"/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7" t="s">
        <v>16</v>
      </c>
      <c r="AZ38" s="29" t="s">
        <v>16</v>
      </c>
      <c r="BA38" s="29"/>
      <c r="BB38" s="29"/>
      <c r="BC38" s="7" t="s">
        <v>16</v>
      </c>
    </row>
    <row r="39" spans="1:55" s="1" customFormat="1" ht="14.1" customHeight="1" x14ac:dyDescent="0.2">
      <c r="A39" s="30" t="s">
        <v>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 t="s">
        <v>103</v>
      </c>
      <c r="N39" s="31"/>
      <c r="O39" s="31" t="s">
        <v>67</v>
      </c>
      <c r="P39" s="31"/>
      <c r="Q39" s="31"/>
      <c r="R39" s="31"/>
      <c r="S39" s="31" t="s">
        <v>72</v>
      </c>
      <c r="T39" s="31"/>
      <c r="U39" s="31"/>
      <c r="V39" s="27">
        <f>0</f>
        <v>0</v>
      </c>
      <c r="W39" s="27"/>
      <c r="X39" s="27">
        <f>0</f>
        <v>0</v>
      </c>
      <c r="Y39" s="27"/>
      <c r="Z39" s="27">
        <f>0</f>
        <v>0</v>
      </c>
      <c r="AA39" s="27"/>
      <c r="AB39" s="8">
        <f t="shared" ref="AB39:AC42" si="21">0</f>
        <v>0</v>
      </c>
      <c r="AC39" s="27">
        <f t="shared" si="21"/>
        <v>0</v>
      </c>
      <c r="AD39" s="27"/>
      <c r="AE39" s="8">
        <f t="shared" ref="AE39:AF42" si="22">0</f>
        <v>0</v>
      </c>
      <c r="AF39" s="27">
        <f t="shared" si="22"/>
        <v>0</v>
      </c>
      <c r="AG39" s="27"/>
      <c r="AH39" s="8">
        <f t="shared" ref="AH39:AI42" si="23">0</f>
        <v>0</v>
      </c>
      <c r="AI39" s="27">
        <f t="shared" si="23"/>
        <v>0</v>
      </c>
      <c r="AJ39" s="27"/>
      <c r="AK39" s="8">
        <f t="shared" ref="AK39:AL41" si="24">0</f>
        <v>0</v>
      </c>
      <c r="AL39" s="27">
        <f t="shared" si="24"/>
        <v>0</v>
      </c>
      <c r="AM39" s="27"/>
      <c r="AN39" s="8">
        <f t="shared" ref="AN39:AP41" si="25">0</f>
        <v>0</v>
      </c>
      <c r="AO39" s="8">
        <f t="shared" si="25"/>
        <v>0</v>
      </c>
      <c r="AP39" s="27">
        <f t="shared" si="25"/>
        <v>0</v>
      </c>
      <c r="AQ39" s="27"/>
      <c r="AR39" s="8">
        <f t="shared" ref="AR39:AZ41" si="26">0</f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8">
        <f t="shared" si="26"/>
        <v>0</v>
      </c>
      <c r="AZ39" s="27">
        <f t="shared" si="26"/>
        <v>0</v>
      </c>
      <c r="BA39" s="27"/>
      <c r="BB39" s="27"/>
      <c r="BC39" s="8">
        <f>0</f>
        <v>0</v>
      </c>
    </row>
    <row r="40" spans="1:55" s="1" customFormat="1" ht="14.1" customHeight="1" x14ac:dyDescent="0.2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8" t="s">
        <v>104</v>
      </c>
      <c r="N40" s="38"/>
      <c r="O40" s="38" t="s">
        <v>67</v>
      </c>
      <c r="P40" s="38"/>
      <c r="Q40" s="38"/>
      <c r="R40" s="38"/>
      <c r="S40" s="38" t="s">
        <v>79</v>
      </c>
      <c r="T40" s="38"/>
      <c r="U40" s="38"/>
      <c r="V40" s="33">
        <f>0</f>
        <v>0</v>
      </c>
      <c r="W40" s="33"/>
      <c r="X40" s="33">
        <f>0</f>
        <v>0</v>
      </c>
      <c r="Y40" s="33"/>
      <c r="Z40" s="33">
        <f>0</f>
        <v>0</v>
      </c>
      <c r="AA40" s="33"/>
      <c r="AB40" s="6">
        <f t="shared" si="21"/>
        <v>0</v>
      </c>
      <c r="AC40" s="33">
        <f t="shared" si="21"/>
        <v>0</v>
      </c>
      <c r="AD40" s="33"/>
      <c r="AE40" s="6">
        <f t="shared" si="22"/>
        <v>0</v>
      </c>
      <c r="AF40" s="33">
        <f t="shared" si="22"/>
        <v>0</v>
      </c>
      <c r="AG40" s="33"/>
      <c r="AH40" s="6">
        <f t="shared" si="23"/>
        <v>0</v>
      </c>
      <c r="AI40" s="33">
        <f t="shared" si="23"/>
        <v>0</v>
      </c>
      <c r="AJ40" s="33"/>
      <c r="AK40" s="6">
        <f t="shared" si="24"/>
        <v>0</v>
      </c>
      <c r="AL40" s="33">
        <f t="shared" si="24"/>
        <v>0</v>
      </c>
      <c r="AM40" s="33"/>
      <c r="AN40" s="6">
        <f t="shared" si="25"/>
        <v>0</v>
      </c>
      <c r="AO40" s="6">
        <f t="shared" si="25"/>
        <v>0</v>
      </c>
      <c r="AP40" s="33">
        <f t="shared" si="25"/>
        <v>0</v>
      </c>
      <c r="AQ40" s="33"/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6">
        <f t="shared" si="26"/>
        <v>0</v>
      </c>
      <c r="AZ40" s="33">
        <f t="shared" si="26"/>
        <v>0</v>
      </c>
      <c r="BA40" s="33"/>
      <c r="BB40" s="33"/>
      <c r="BC40" s="6">
        <f>0</f>
        <v>0</v>
      </c>
    </row>
    <row r="41" spans="1:55" s="1" customFormat="1" ht="14.1" customHeight="1" x14ac:dyDescent="0.2">
      <c r="A41" s="42" t="s">
        <v>97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8" t="s">
        <v>105</v>
      </c>
      <c r="N41" s="38"/>
      <c r="O41" s="38" t="s">
        <v>67</v>
      </c>
      <c r="P41" s="38"/>
      <c r="Q41" s="38"/>
      <c r="R41" s="38"/>
      <c r="S41" s="38" t="s">
        <v>84</v>
      </c>
      <c r="T41" s="38"/>
      <c r="U41" s="38"/>
      <c r="V41" s="33">
        <f>0</f>
        <v>0</v>
      </c>
      <c r="W41" s="33"/>
      <c r="X41" s="33">
        <f>0</f>
        <v>0</v>
      </c>
      <c r="Y41" s="33"/>
      <c r="Z41" s="33">
        <f>0</f>
        <v>0</v>
      </c>
      <c r="AA41" s="33"/>
      <c r="AB41" s="6">
        <f t="shared" si="21"/>
        <v>0</v>
      </c>
      <c r="AC41" s="33">
        <f t="shared" si="21"/>
        <v>0</v>
      </c>
      <c r="AD41" s="33"/>
      <c r="AE41" s="6">
        <f t="shared" si="22"/>
        <v>0</v>
      </c>
      <c r="AF41" s="33">
        <f t="shared" si="22"/>
        <v>0</v>
      </c>
      <c r="AG41" s="33"/>
      <c r="AH41" s="6">
        <f t="shared" si="23"/>
        <v>0</v>
      </c>
      <c r="AI41" s="33">
        <f t="shared" si="23"/>
        <v>0</v>
      </c>
      <c r="AJ41" s="33"/>
      <c r="AK41" s="6">
        <f t="shared" si="24"/>
        <v>0</v>
      </c>
      <c r="AL41" s="33">
        <f t="shared" si="24"/>
        <v>0</v>
      </c>
      <c r="AM41" s="33"/>
      <c r="AN41" s="6">
        <f t="shared" si="25"/>
        <v>0</v>
      </c>
      <c r="AO41" s="6">
        <f t="shared" si="25"/>
        <v>0</v>
      </c>
      <c r="AP41" s="33">
        <f t="shared" si="25"/>
        <v>0</v>
      </c>
      <c r="AQ41" s="33"/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6">
        <f t="shared" si="26"/>
        <v>0</v>
      </c>
      <c r="AZ41" s="33">
        <f t="shared" si="26"/>
        <v>0</v>
      </c>
      <c r="BA41" s="33"/>
      <c r="BB41" s="33"/>
      <c r="BC41" s="6">
        <f>0</f>
        <v>0</v>
      </c>
    </row>
    <row r="42" spans="1:55" s="1" customFormat="1" ht="24" customHeight="1" x14ac:dyDescent="0.2">
      <c r="A42" s="41" t="s">
        <v>106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 t="s">
        <v>107</v>
      </c>
      <c r="N42" s="44"/>
      <c r="O42" s="44" t="s">
        <v>67</v>
      </c>
      <c r="P42" s="44"/>
      <c r="Q42" s="44"/>
      <c r="R42" s="44"/>
      <c r="S42" s="44" t="s">
        <v>68</v>
      </c>
      <c r="T42" s="44"/>
      <c r="U42" s="44"/>
      <c r="V42" s="33">
        <f>7105035.12</f>
        <v>7105035.1200000001</v>
      </c>
      <c r="W42" s="33"/>
      <c r="X42" s="33">
        <f>0</f>
        <v>0</v>
      </c>
      <c r="Y42" s="33"/>
      <c r="Z42" s="33">
        <f>0</f>
        <v>0</v>
      </c>
      <c r="AA42" s="33"/>
      <c r="AB42" s="6">
        <f t="shared" si="21"/>
        <v>0</v>
      </c>
      <c r="AC42" s="33">
        <f t="shared" si="21"/>
        <v>0</v>
      </c>
      <c r="AD42" s="33"/>
      <c r="AE42" s="6">
        <f t="shared" si="22"/>
        <v>0</v>
      </c>
      <c r="AF42" s="33">
        <f t="shared" si="22"/>
        <v>0</v>
      </c>
      <c r="AG42" s="33"/>
      <c r="AH42" s="6">
        <f t="shared" si="23"/>
        <v>0</v>
      </c>
      <c r="AI42" s="33">
        <f t="shared" si="23"/>
        <v>0</v>
      </c>
      <c r="AJ42" s="33"/>
      <c r="AK42" s="6">
        <f>0</f>
        <v>0</v>
      </c>
      <c r="AL42" s="33">
        <f>7105035.12</f>
        <v>7105035.1200000001</v>
      </c>
      <c r="AM42" s="33"/>
      <c r="AN42" s="6">
        <f>0</f>
        <v>0</v>
      </c>
      <c r="AO42" s="6">
        <f>7055153.12</f>
        <v>7055153.1200000001</v>
      </c>
      <c r="AP42" s="33">
        <f>0</f>
        <v>0</v>
      </c>
      <c r="AQ42" s="33"/>
      <c r="AR42" s="6">
        <f t="shared" ref="AR42:AY42" si="27">0</f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6">
        <f t="shared" si="27"/>
        <v>0</v>
      </c>
      <c r="AZ42" s="33">
        <f>7055153.12</f>
        <v>7055153.1200000001</v>
      </c>
      <c r="BA42" s="33"/>
      <c r="BB42" s="33"/>
      <c r="BC42" s="6">
        <f>0</f>
        <v>0</v>
      </c>
    </row>
    <row r="43" spans="1:55" s="1" customFormat="1" ht="14.1" customHeight="1" x14ac:dyDescent="0.2">
      <c r="A43" s="35" t="s">
        <v>69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 t="s">
        <v>16</v>
      </c>
      <c r="N43" s="36"/>
      <c r="O43" s="36" t="s">
        <v>16</v>
      </c>
      <c r="P43" s="36"/>
      <c r="Q43" s="36"/>
      <c r="R43" s="36"/>
      <c r="S43" s="36" t="s">
        <v>16</v>
      </c>
      <c r="T43" s="36"/>
      <c r="U43" s="36"/>
      <c r="V43" s="29" t="s">
        <v>16</v>
      </c>
      <c r="W43" s="29"/>
      <c r="X43" s="29" t="s">
        <v>16</v>
      </c>
      <c r="Y43" s="29"/>
      <c r="Z43" s="29" t="s">
        <v>16</v>
      </c>
      <c r="AA43" s="29"/>
      <c r="AB43" s="7" t="s">
        <v>16</v>
      </c>
      <c r="AC43" s="29" t="s">
        <v>16</v>
      </c>
      <c r="AD43" s="29"/>
      <c r="AE43" s="7" t="s">
        <v>16</v>
      </c>
      <c r="AF43" s="29" t="s">
        <v>16</v>
      </c>
      <c r="AG43" s="29"/>
      <c r="AH43" s="7" t="s">
        <v>16</v>
      </c>
      <c r="AI43" s="29" t="s">
        <v>16</v>
      </c>
      <c r="AJ43" s="29"/>
      <c r="AK43" s="7" t="s">
        <v>16</v>
      </c>
      <c r="AL43" s="29" t="s">
        <v>16</v>
      </c>
      <c r="AM43" s="29"/>
      <c r="AN43" s="7" t="s">
        <v>16</v>
      </c>
      <c r="AO43" s="7" t="s">
        <v>16</v>
      </c>
      <c r="AP43" s="29" t="s">
        <v>16</v>
      </c>
      <c r="AQ43" s="29"/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7" t="s">
        <v>16</v>
      </c>
      <c r="AZ43" s="29" t="s">
        <v>16</v>
      </c>
      <c r="BA43" s="29"/>
      <c r="BB43" s="29"/>
      <c r="BC43" s="7" t="s">
        <v>16</v>
      </c>
    </row>
    <row r="44" spans="1:55" s="1" customFormat="1" ht="14.1" customHeight="1" x14ac:dyDescent="0.2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 t="s">
        <v>109</v>
      </c>
      <c r="N44" s="31"/>
      <c r="O44" s="31" t="s">
        <v>67</v>
      </c>
      <c r="P44" s="31"/>
      <c r="Q44" s="31"/>
      <c r="R44" s="31"/>
      <c r="S44" s="31" t="s">
        <v>72</v>
      </c>
      <c r="T44" s="31"/>
      <c r="U44" s="31"/>
      <c r="V44" s="27">
        <f>5467514.16</f>
        <v>5467514.1600000001</v>
      </c>
      <c r="W44" s="27"/>
      <c r="X44" s="27">
        <f t="shared" ref="X44:X53" si="28">0</f>
        <v>0</v>
      </c>
      <c r="Y44" s="27"/>
      <c r="Z44" s="27">
        <f t="shared" ref="Z44:Z53" si="29">0</f>
        <v>0</v>
      </c>
      <c r="AA44" s="27"/>
      <c r="AB44" s="8">
        <f t="shared" ref="AB44:AC53" si="30">0</f>
        <v>0</v>
      </c>
      <c r="AC44" s="27">
        <f t="shared" si="30"/>
        <v>0</v>
      </c>
      <c r="AD44" s="27"/>
      <c r="AE44" s="8">
        <f t="shared" ref="AE44:AF53" si="31">0</f>
        <v>0</v>
      </c>
      <c r="AF44" s="27">
        <f t="shared" si="31"/>
        <v>0</v>
      </c>
      <c r="AG44" s="27"/>
      <c r="AH44" s="8">
        <f t="shared" ref="AH44:AI53" si="32">0</f>
        <v>0</v>
      </c>
      <c r="AI44" s="27">
        <f t="shared" si="32"/>
        <v>0</v>
      </c>
      <c r="AJ44" s="27"/>
      <c r="AK44" s="8">
        <f t="shared" ref="AK44:AK53" si="33">0</f>
        <v>0</v>
      </c>
      <c r="AL44" s="27">
        <f>5467514.16</f>
        <v>5467514.1600000001</v>
      </c>
      <c r="AM44" s="27"/>
      <c r="AN44" s="8">
        <f t="shared" ref="AN44:AN53" si="34">0</f>
        <v>0</v>
      </c>
      <c r="AO44" s="8">
        <f>5437999.43</f>
        <v>5437999.4299999997</v>
      </c>
      <c r="AP44" s="27">
        <f t="shared" ref="AP44:AP53" si="35">0</f>
        <v>0</v>
      </c>
      <c r="AQ44" s="27"/>
      <c r="AR44" s="8">
        <f t="shared" ref="AR44:AY53" si="36">0</f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8">
        <f t="shared" si="36"/>
        <v>0</v>
      </c>
      <c r="AZ44" s="27">
        <f>5437999.43</f>
        <v>5437999.4299999997</v>
      </c>
      <c r="BA44" s="27"/>
      <c r="BB44" s="27"/>
      <c r="BC44" s="8">
        <f t="shared" ref="BC44:BC53" si="37">0</f>
        <v>0</v>
      </c>
    </row>
    <row r="45" spans="1:55" s="1" customFormat="1" ht="24" customHeight="1" x14ac:dyDescent="0.2">
      <c r="A45" s="42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 t="s">
        <v>111</v>
      </c>
      <c r="N45" s="38"/>
      <c r="O45" s="38" t="s">
        <v>67</v>
      </c>
      <c r="P45" s="38"/>
      <c r="Q45" s="38"/>
      <c r="R45" s="38"/>
      <c r="S45" s="38" t="s">
        <v>72</v>
      </c>
      <c r="T45" s="38"/>
      <c r="U45" s="38"/>
      <c r="V45" s="33">
        <f>5155514.16</f>
        <v>5155514.16</v>
      </c>
      <c r="W45" s="33"/>
      <c r="X45" s="33">
        <f t="shared" si="28"/>
        <v>0</v>
      </c>
      <c r="Y45" s="33"/>
      <c r="Z45" s="33">
        <f t="shared" si="29"/>
        <v>0</v>
      </c>
      <c r="AA45" s="33"/>
      <c r="AB45" s="6">
        <f t="shared" si="30"/>
        <v>0</v>
      </c>
      <c r="AC45" s="33">
        <f t="shared" si="30"/>
        <v>0</v>
      </c>
      <c r="AD45" s="33"/>
      <c r="AE45" s="6">
        <f t="shared" si="31"/>
        <v>0</v>
      </c>
      <c r="AF45" s="33">
        <f t="shared" si="31"/>
        <v>0</v>
      </c>
      <c r="AG45" s="33"/>
      <c r="AH45" s="6">
        <f t="shared" si="32"/>
        <v>0</v>
      </c>
      <c r="AI45" s="33">
        <f t="shared" si="32"/>
        <v>0</v>
      </c>
      <c r="AJ45" s="33"/>
      <c r="AK45" s="6">
        <f t="shared" si="33"/>
        <v>0</v>
      </c>
      <c r="AL45" s="33">
        <f>5155514.16</f>
        <v>5155514.16</v>
      </c>
      <c r="AM45" s="33"/>
      <c r="AN45" s="6">
        <f t="shared" si="34"/>
        <v>0</v>
      </c>
      <c r="AO45" s="6">
        <f>5126858.8</f>
        <v>5126858.8</v>
      </c>
      <c r="AP45" s="33">
        <f t="shared" si="35"/>
        <v>0</v>
      </c>
      <c r="AQ45" s="33"/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6">
        <f t="shared" si="36"/>
        <v>0</v>
      </c>
      <c r="AZ45" s="33">
        <f>5126858.8</f>
        <v>5126858.8</v>
      </c>
      <c r="BA45" s="33"/>
      <c r="BB45" s="33"/>
      <c r="BC45" s="6">
        <f t="shared" si="37"/>
        <v>0</v>
      </c>
    </row>
    <row r="46" spans="1:55" s="1" customFormat="1" ht="14.1" customHeight="1" x14ac:dyDescent="0.2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 t="s">
        <v>112</v>
      </c>
      <c r="N46" s="38"/>
      <c r="O46" s="38" t="s">
        <v>67</v>
      </c>
      <c r="P46" s="38"/>
      <c r="Q46" s="38"/>
      <c r="R46" s="38"/>
      <c r="S46" s="38" t="s">
        <v>72</v>
      </c>
      <c r="T46" s="38"/>
      <c r="U46" s="38"/>
      <c r="V46" s="33">
        <f>312000</f>
        <v>312000</v>
      </c>
      <c r="W46" s="33"/>
      <c r="X46" s="33">
        <f t="shared" si="28"/>
        <v>0</v>
      </c>
      <c r="Y46" s="33"/>
      <c r="Z46" s="33">
        <f t="shared" si="29"/>
        <v>0</v>
      </c>
      <c r="AA46" s="33"/>
      <c r="AB46" s="6">
        <f t="shared" si="30"/>
        <v>0</v>
      </c>
      <c r="AC46" s="33">
        <f t="shared" si="30"/>
        <v>0</v>
      </c>
      <c r="AD46" s="33"/>
      <c r="AE46" s="6">
        <f t="shared" si="31"/>
        <v>0</v>
      </c>
      <c r="AF46" s="33">
        <f t="shared" si="31"/>
        <v>0</v>
      </c>
      <c r="AG46" s="33"/>
      <c r="AH46" s="6">
        <f t="shared" si="32"/>
        <v>0</v>
      </c>
      <c r="AI46" s="33">
        <f t="shared" si="32"/>
        <v>0</v>
      </c>
      <c r="AJ46" s="33"/>
      <c r="AK46" s="6">
        <f t="shared" si="33"/>
        <v>0</v>
      </c>
      <c r="AL46" s="33">
        <f>312000</f>
        <v>312000</v>
      </c>
      <c r="AM46" s="33"/>
      <c r="AN46" s="6">
        <f t="shared" si="34"/>
        <v>0</v>
      </c>
      <c r="AO46" s="6">
        <f>311140.63</f>
        <v>311140.63</v>
      </c>
      <c r="AP46" s="33">
        <f t="shared" si="35"/>
        <v>0</v>
      </c>
      <c r="AQ46" s="33"/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6">
        <f t="shared" si="36"/>
        <v>0</v>
      </c>
      <c r="AZ46" s="33">
        <f>311140.63</f>
        <v>311140.63</v>
      </c>
      <c r="BA46" s="33"/>
      <c r="BB46" s="33"/>
      <c r="BC46" s="6">
        <f t="shared" si="37"/>
        <v>0</v>
      </c>
    </row>
    <row r="47" spans="1:55" s="1" customFormat="1" ht="14.1" customHeight="1" x14ac:dyDescent="0.2">
      <c r="A47" s="42" t="s">
        <v>93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 t="s">
        <v>113</v>
      </c>
      <c r="N47" s="38"/>
      <c r="O47" s="38" t="s">
        <v>67</v>
      </c>
      <c r="P47" s="38"/>
      <c r="Q47" s="38"/>
      <c r="R47" s="38"/>
      <c r="S47" s="38" t="s">
        <v>79</v>
      </c>
      <c r="T47" s="38"/>
      <c r="U47" s="38"/>
      <c r="V47" s="33">
        <f>15000</f>
        <v>15000</v>
      </c>
      <c r="W47" s="33"/>
      <c r="X47" s="33">
        <f t="shared" si="28"/>
        <v>0</v>
      </c>
      <c r="Y47" s="33"/>
      <c r="Z47" s="33">
        <f t="shared" si="29"/>
        <v>0</v>
      </c>
      <c r="AA47" s="33"/>
      <c r="AB47" s="6">
        <f t="shared" si="30"/>
        <v>0</v>
      </c>
      <c r="AC47" s="33">
        <f t="shared" si="30"/>
        <v>0</v>
      </c>
      <c r="AD47" s="33"/>
      <c r="AE47" s="6">
        <f t="shared" si="31"/>
        <v>0</v>
      </c>
      <c r="AF47" s="33">
        <f t="shared" si="31"/>
        <v>0</v>
      </c>
      <c r="AG47" s="33"/>
      <c r="AH47" s="6">
        <f t="shared" si="32"/>
        <v>0</v>
      </c>
      <c r="AI47" s="33">
        <f t="shared" si="32"/>
        <v>0</v>
      </c>
      <c r="AJ47" s="33"/>
      <c r="AK47" s="6">
        <f t="shared" si="33"/>
        <v>0</v>
      </c>
      <c r="AL47" s="33">
        <f>15000</f>
        <v>15000</v>
      </c>
      <c r="AM47" s="33"/>
      <c r="AN47" s="6">
        <f t="shared" si="34"/>
        <v>0</v>
      </c>
      <c r="AO47" s="6">
        <f>6500</f>
        <v>6500</v>
      </c>
      <c r="AP47" s="33">
        <f t="shared" si="35"/>
        <v>0</v>
      </c>
      <c r="AQ47" s="33"/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6">
        <f t="shared" si="36"/>
        <v>0</v>
      </c>
      <c r="AZ47" s="33">
        <f>6500</f>
        <v>6500</v>
      </c>
      <c r="BA47" s="33"/>
      <c r="BB47" s="33"/>
      <c r="BC47" s="6">
        <f t="shared" si="37"/>
        <v>0</v>
      </c>
    </row>
    <row r="48" spans="1:55" s="1" customFormat="1" ht="24" customHeight="1" x14ac:dyDescent="0.2">
      <c r="A48" s="42" t="s">
        <v>110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 t="s">
        <v>114</v>
      </c>
      <c r="N48" s="38"/>
      <c r="O48" s="38" t="s">
        <v>67</v>
      </c>
      <c r="P48" s="38"/>
      <c r="Q48" s="38"/>
      <c r="R48" s="38"/>
      <c r="S48" s="38" t="s">
        <v>79</v>
      </c>
      <c r="T48" s="38"/>
      <c r="U48" s="38"/>
      <c r="V48" s="33">
        <f>15000</f>
        <v>15000</v>
      </c>
      <c r="W48" s="33"/>
      <c r="X48" s="33">
        <f t="shared" si="28"/>
        <v>0</v>
      </c>
      <c r="Y48" s="33"/>
      <c r="Z48" s="33">
        <f t="shared" si="29"/>
        <v>0</v>
      </c>
      <c r="AA48" s="33"/>
      <c r="AB48" s="6">
        <f t="shared" si="30"/>
        <v>0</v>
      </c>
      <c r="AC48" s="33">
        <f t="shared" si="30"/>
        <v>0</v>
      </c>
      <c r="AD48" s="33"/>
      <c r="AE48" s="6">
        <f t="shared" si="31"/>
        <v>0</v>
      </c>
      <c r="AF48" s="33">
        <f t="shared" si="31"/>
        <v>0</v>
      </c>
      <c r="AG48" s="33"/>
      <c r="AH48" s="6">
        <f t="shared" si="32"/>
        <v>0</v>
      </c>
      <c r="AI48" s="33">
        <f t="shared" si="32"/>
        <v>0</v>
      </c>
      <c r="AJ48" s="33"/>
      <c r="AK48" s="6">
        <f t="shared" si="33"/>
        <v>0</v>
      </c>
      <c r="AL48" s="33">
        <f>15000</f>
        <v>15000</v>
      </c>
      <c r="AM48" s="33"/>
      <c r="AN48" s="6">
        <f t="shared" si="34"/>
        <v>0</v>
      </c>
      <c r="AO48" s="6">
        <f>6500</f>
        <v>6500</v>
      </c>
      <c r="AP48" s="33">
        <f t="shared" si="35"/>
        <v>0</v>
      </c>
      <c r="AQ48" s="33"/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6">
        <f t="shared" si="36"/>
        <v>0</v>
      </c>
      <c r="AZ48" s="33">
        <f>6500</f>
        <v>6500</v>
      </c>
      <c r="BA48" s="33"/>
      <c r="BB48" s="33"/>
      <c r="BC48" s="6">
        <f t="shared" si="37"/>
        <v>0</v>
      </c>
    </row>
    <row r="49" spans="1:55" s="1" customFormat="1" ht="14.1" customHeight="1" x14ac:dyDescent="0.2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 t="s">
        <v>115</v>
      </c>
      <c r="N49" s="38"/>
      <c r="O49" s="38" t="s">
        <v>67</v>
      </c>
      <c r="P49" s="38"/>
      <c r="Q49" s="38"/>
      <c r="R49" s="38"/>
      <c r="S49" s="38" t="s">
        <v>79</v>
      </c>
      <c r="T49" s="38"/>
      <c r="U49" s="38"/>
      <c r="V49" s="33">
        <f>0</f>
        <v>0</v>
      </c>
      <c r="W49" s="33"/>
      <c r="X49" s="33">
        <f t="shared" si="28"/>
        <v>0</v>
      </c>
      <c r="Y49" s="33"/>
      <c r="Z49" s="33">
        <f t="shared" si="29"/>
        <v>0</v>
      </c>
      <c r="AA49" s="33"/>
      <c r="AB49" s="6">
        <f t="shared" si="30"/>
        <v>0</v>
      </c>
      <c r="AC49" s="33">
        <f t="shared" si="30"/>
        <v>0</v>
      </c>
      <c r="AD49" s="33"/>
      <c r="AE49" s="6">
        <f t="shared" si="31"/>
        <v>0</v>
      </c>
      <c r="AF49" s="33">
        <f t="shared" si="31"/>
        <v>0</v>
      </c>
      <c r="AG49" s="33"/>
      <c r="AH49" s="6">
        <f t="shared" si="32"/>
        <v>0</v>
      </c>
      <c r="AI49" s="33">
        <f t="shared" si="32"/>
        <v>0</v>
      </c>
      <c r="AJ49" s="33"/>
      <c r="AK49" s="6">
        <f t="shared" si="33"/>
        <v>0</v>
      </c>
      <c r="AL49" s="33">
        <f>0</f>
        <v>0</v>
      </c>
      <c r="AM49" s="33"/>
      <c r="AN49" s="6">
        <f t="shared" si="34"/>
        <v>0</v>
      </c>
      <c r="AO49" s="6">
        <f>0</f>
        <v>0</v>
      </c>
      <c r="AP49" s="33">
        <f t="shared" si="35"/>
        <v>0</v>
      </c>
      <c r="AQ49" s="33"/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6">
        <f t="shared" si="36"/>
        <v>0</v>
      </c>
      <c r="AZ49" s="33">
        <f>0</f>
        <v>0</v>
      </c>
      <c r="BA49" s="33"/>
      <c r="BB49" s="33"/>
      <c r="BC49" s="6">
        <f t="shared" si="37"/>
        <v>0</v>
      </c>
    </row>
    <row r="50" spans="1:55" s="1" customFormat="1" ht="14.1" customHeight="1" x14ac:dyDescent="0.2">
      <c r="A50" s="42" t="s">
        <v>116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 t="s">
        <v>117</v>
      </c>
      <c r="N50" s="38"/>
      <c r="O50" s="38" t="s">
        <v>67</v>
      </c>
      <c r="P50" s="38"/>
      <c r="Q50" s="38"/>
      <c r="R50" s="38"/>
      <c r="S50" s="38" t="s">
        <v>84</v>
      </c>
      <c r="T50" s="38"/>
      <c r="U50" s="38"/>
      <c r="V50" s="33">
        <f>1582520.96</f>
        <v>1582520.96</v>
      </c>
      <c r="W50" s="33"/>
      <c r="X50" s="33">
        <f t="shared" si="28"/>
        <v>0</v>
      </c>
      <c r="Y50" s="33"/>
      <c r="Z50" s="33">
        <f t="shared" si="29"/>
        <v>0</v>
      </c>
      <c r="AA50" s="33"/>
      <c r="AB50" s="6">
        <f t="shared" si="30"/>
        <v>0</v>
      </c>
      <c r="AC50" s="33">
        <f t="shared" si="30"/>
        <v>0</v>
      </c>
      <c r="AD50" s="33"/>
      <c r="AE50" s="6">
        <f t="shared" si="31"/>
        <v>0</v>
      </c>
      <c r="AF50" s="33">
        <f t="shared" si="31"/>
        <v>0</v>
      </c>
      <c r="AG50" s="33"/>
      <c r="AH50" s="6">
        <f t="shared" si="32"/>
        <v>0</v>
      </c>
      <c r="AI50" s="33">
        <f t="shared" si="32"/>
        <v>0</v>
      </c>
      <c r="AJ50" s="33"/>
      <c r="AK50" s="6">
        <f t="shared" si="33"/>
        <v>0</v>
      </c>
      <c r="AL50" s="33">
        <f>1582520.96</f>
        <v>1582520.96</v>
      </c>
      <c r="AM50" s="33"/>
      <c r="AN50" s="6">
        <f t="shared" si="34"/>
        <v>0</v>
      </c>
      <c r="AO50" s="6">
        <f>1580103.69</f>
        <v>1580103.69</v>
      </c>
      <c r="AP50" s="33">
        <f t="shared" si="35"/>
        <v>0</v>
      </c>
      <c r="AQ50" s="33"/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6">
        <f t="shared" si="36"/>
        <v>0</v>
      </c>
      <c r="AZ50" s="33">
        <f>1580103.69</f>
        <v>1580103.69</v>
      </c>
      <c r="BA50" s="33"/>
      <c r="BB50" s="33"/>
      <c r="BC50" s="6">
        <f t="shared" si="37"/>
        <v>0</v>
      </c>
    </row>
    <row r="51" spans="1:55" s="1" customFormat="1" ht="24" customHeight="1" x14ac:dyDescent="0.2">
      <c r="A51" s="42" t="s">
        <v>110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 t="s">
        <v>118</v>
      </c>
      <c r="N51" s="38"/>
      <c r="O51" s="38" t="s">
        <v>67</v>
      </c>
      <c r="P51" s="38"/>
      <c r="Q51" s="38"/>
      <c r="R51" s="38"/>
      <c r="S51" s="38" t="s">
        <v>84</v>
      </c>
      <c r="T51" s="38"/>
      <c r="U51" s="38"/>
      <c r="V51" s="33">
        <f>1515382.59</f>
        <v>1515382.59</v>
      </c>
      <c r="W51" s="33"/>
      <c r="X51" s="33">
        <f t="shared" si="28"/>
        <v>0</v>
      </c>
      <c r="Y51" s="33"/>
      <c r="Z51" s="33">
        <f t="shared" si="29"/>
        <v>0</v>
      </c>
      <c r="AA51" s="33"/>
      <c r="AB51" s="6">
        <f t="shared" si="30"/>
        <v>0</v>
      </c>
      <c r="AC51" s="33">
        <f t="shared" si="30"/>
        <v>0</v>
      </c>
      <c r="AD51" s="33"/>
      <c r="AE51" s="6">
        <f t="shared" si="31"/>
        <v>0</v>
      </c>
      <c r="AF51" s="33">
        <f t="shared" si="31"/>
        <v>0</v>
      </c>
      <c r="AG51" s="33"/>
      <c r="AH51" s="6">
        <f t="shared" si="32"/>
        <v>0</v>
      </c>
      <c r="AI51" s="33">
        <f t="shared" si="32"/>
        <v>0</v>
      </c>
      <c r="AJ51" s="33"/>
      <c r="AK51" s="6">
        <f t="shared" si="33"/>
        <v>0</v>
      </c>
      <c r="AL51" s="33">
        <f>1515382.59</f>
        <v>1515382.59</v>
      </c>
      <c r="AM51" s="33"/>
      <c r="AN51" s="6">
        <f t="shared" si="34"/>
        <v>0</v>
      </c>
      <c r="AO51" s="6">
        <f>1512965.32</f>
        <v>1512965.32</v>
      </c>
      <c r="AP51" s="33">
        <f t="shared" si="35"/>
        <v>0</v>
      </c>
      <c r="AQ51" s="33"/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6">
        <f t="shared" si="36"/>
        <v>0</v>
      </c>
      <c r="AZ51" s="33">
        <f>1512965.32</f>
        <v>1512965.32</v>
      </c>
      <c r="BA51" s="33"/>
      <c r="BB51" s="33"/>
      <c r="BC51" s="6">
        <f t="shared" si="37"/>
        <v>0</v>
      </c>
    </row>
    <row r="52" spans="1:55" s="1" customFormat="1" ht="14.1" customHeight="1" x14ac:dyDescent="0.2">
      <c r="A52" s="42" t="s">
        <v>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 t="s">
        <v>119</v>
      </c>
      <c r="N52" s="38"/>
      <c r="O52" s="38" t="s">
        <v>67</v>
      </c>
      <c r="P52" s="38"/>
      <c r="Q52" s="38"/>
      <c r="R52" s="38"/>
      <c r="S52" s="38" t="s">
        <v>84</v>
      </c>
      <c r="T52" s="38"/>
      <c r="U52" s="38"/>
      <c r="V52" s="33">
        <f>67138.37</f>
        <v>67138.37</v>
      </c>
      <c r="W52" s="33"/>
      <c r="X52" s="33">
        <f t="shared" si="28"/>
        <v>0</v>
      </c>
      <c r="Y52" s="33"/>
      <c r="Z52" s="33">
        <f t="shared" si="29"/>
        <v>0</v>
      </c>
      <c r="AA52" s="33"/>
      <c r="AB52" s="6">
        <f t="shared" si="30"/>
        <v>0</v>
      </c>
      <c r="AC52" s="33">
        <f t="shared" si="30"/>
        <v>0</v>
      </c>
      <c r="AD52" s="33"/>
      <c r="AE52" s="6">
        <f t="shared" si="31"/>
        <v>0</v>
      </c>
      <c r="AF52" s="33">
        <f t="shared" si="31"/>
        <v>0</v>
      </c>
      <c r="AG52" s="33"/>
      <c r="AH52" s="6">
        <f t="shared" si="32"/>
        <v>0</v>
      </c>
      <c r="AI52" s="33">
        <f t="shared" si="32"/>
        <v>0</v>
      </c>
      <c r="AJ52" s="33"/>
      <c r="AK52" s="6">
        <f t="shared" si="33"/>
        <v>0</v>
      </c>
      <c r="AL52" s="33">
        <f>67138.37</f>
        <v>67138.37</v>
      </c>
      <c r="AM52" s="33"/>
      <c r="AN52" s="6">
        <f t="shared" si="34"/>
        <v>0</v>
      </c>
      <c r="AO52" s="6">
        <f>67138.37</f>
        <v>67138.37</v>
      </c>
      <c r="AP52" s="33">
        <f t="shared" si="35"/>
        <v>0</v>
      </c>
      <c r="AQ52" s="33"/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6">
        <f t="shared" si="36"/>
        <v>0</v>
      </c>
      <c r="AZ52" s="33">
        <f>67138.37</f>
        <v>67138.37</v>
      </c>
      <c r="BA52" s="33"/>
      <c r="BB52" s="33"/>
      <c r="BC52" s="6">
        <f t="shared" si="37"/>
        <v>0</v>
      </c>
    </row>
    <row r="53" spans="1:55" s="1" customFormat="1" ht="33.950000000000003" customHeight="1" x14ac:dyDescent="0.2">
      <c r="A53" s="42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 t="s">
        <v>121</v>
      </c>
      <c r="N53" s="38"/>
      <c r="O53" s="38" t="s">
        <v>67</v>
      </c>
      <c r="P53" s="38"/>
      <c r="Q53" s="38"/>
      <c r="R53" s="38"/>
      <c r="S53" s="38" t="s">
        <v>68</v>
      </c>
      <c r="T53" s="38"/>
      <c r="U53" s="38"/>
      <c r="V53" s="33">
        <f>0</f>
        <v>0</v>
      </c>
      <c r="W53" s="33"/>
      <c r="X53" s="33">
        <f t="shared" si="28"/>
        <v>0</v>
      </c>
      <c r="Y53" s="33"/>
      <c r="Z53" s="33">
        <f t="shared" si="29"/>
        <v>0</v>
      </c>
      <c r="AA53" s="33"/>
      <c r="AB53" s="6">
        <f t="shared" si="30"/>
        <v>0</v>
      </c>
      <c r="AC53" s="33">
        <f t="shared" si="30"/>
        <v>0</v>
      </c>
      <c r="AD53" s="33"/>
      <c r="AE53" s="6">
        <f t="shared" si="31"/>
        <v>0</v>
      </c>
      <c r="AF53" s="33">
        <f t="shared" si="31"/>
        <v>0</v>
      </c>
      <c r="AG53" s="33"/>
      <c r="AH53" s="6">
        <f t="shared" si="32"/>
        <v>0</v>
      </c>
      <c r="AI53" s="33">
        <f t="shared" si="32"/>
        <v>0</v>
      </c>
      <c r="AJ53" s="33"/>
      <c r="AK53" s="6">
        <f t="shared" si="33"/>
        <v>0</v>
      </c>
      <c r="AL53" s="33">
        <f>0</f>
        <v>0</v>
      </c>
      <c r="AM53" s="33"/>
      <c r="AN53" s="6">
        <f t="shared" si="34"/>
        <v>0</v>
      </c>
      <c r="AO53" s="6">
        <f>0</f>
        <v>0</v>
      </c>
      <c r="AP53" s="33">
        <f t="shared" si="35"/>
        <v>0</v>
      </c>
      <c r="AQ53" s="33"/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6">
        <f t="shared" si="36"/>
        <v>0</v>
      </c>
      <c r="AZ53" s="33">
        <f>0</f>
        <v>0</v>
      </c>
      <c r="BA53" s="33"/>
      <c r="BB53" s="33"/>
      <c r="BC53" s="6">
        <f t="shared" si="37"/>
        <v>0</v>
      </c>
    </row>
    <row r="54" spans="1:55" s="1" customFormat="1" ht="14.1" customHeight="1" x14ac:dyDescent="0.2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 t="s">
        <v>16</v>
      </c>
      <c r="N54" s="36"/>
      <c r="O54" s="36" t="s">
        <v>16</v>
      </c>
      <c r="P54" s="36"/>
      <c r="Q54" s="36"/>
      <c r="R54" s="36"/>
      <c r="S54" s="36" t="s">
        <v>16</v>
      </c>
      <c r="T54" s="36"/>
      <c r="U54" s="36"/>
      <c r="V54" s="29" t="s">
        <v>16</v>
      </c>
      <c r="W54" s="29"/>
      <c r="X54" s="29" t="s">
        <v>16</v>
      </c>
      <c r="Y54" s="29"/>
      <c r="Z54" s="29" t="s">
        <v>16</v>
      </c>
      <c r="AA54" s="29"/>
      <c r="AB54" s="7" t="s">
        <v>16</v>
      </c>
      <c r="AC54" s="29" t="s">
        <v>16</v>
      </c>
      <c r="AD54" s="29"/>
      <c r="AE54" s="7" t="s">
        <v>16</v>
      </c>
      <c r="AF54" s="29" t="s">
        <v>16</v>
      </c>
      <c r="AG54" s="29"/>
      <c r="AH54" s="7" t="s">
        <v>16</v>
      </c>
      <c r="AI54" s="29" t="s">
        <v>16</v>
      </c>
      <c r="AJ54" s="29"/>
      <c r="AK54" s="7" t="s">
        <v>16</v>
      </c>
      <c r="AL54" s="29" t="s">
        <v>16</v>
      </c>
      <c r="AM54" s="29"/>
      <c r="AN54" s="7" t="s">
        <v>16</v>
      </c>
      <c r="AO54" s="7" t="s">
        <v>16</v>
      </c>
      <c r="AP54" s="29" t="s">
        <v>16</v>
      </c>
      <c r="AQ54" s="29"/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7" t="s">
        <v>16</v>
      </c>
      <c r="AZ54" s="29" t="s">
        <v>16</v>
      </c>
      <c r="BA54" s="29"/>
      <c r="BB54" s="29"/>
      <c r="BC54" s="7" t="s">
        <v>16</v>
      </c>
    </row>
    <row r="55" spans="1:55" s="1" customFormat="1" ht="14.1" customHeight="1" x14ac:dyDescent="0.2">
      <c r="A55" s="30" t="s">
        <v>122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 t="s">
        <v>123</v>
      </c>
      <c r="N55" s="31"/>
      <c r="O55" s="31" t="s">
        <v>67</v>
      </c>
      <c r="P55" s="31"/>
      <c r="Q55" s="31"/>
      <c r="R55" s="31"/>
      <c r="S55" s="31" t="s">
        <v>72</v>
      </c>
      <c r="T55" s="31"/>
      <c r="U55" s="31"/>
      <c r="V55" s="27">
        <f t="shared" ref="V55:V64" si="38">0</f>
        <v>0</v>
      </c>
      <c r="W55" s="27"/>
      <c r="X55" s="27">
        <f t="shared" ref="X55:X64" si="39">0</f>
        <v>0</v>
      </c>
      <c r="Y55" s="27"/>
      <c r="Z55" s="27">
        <f t="shared" ref="Z55:Z64" si="40">0</f>
        <v>0</v>
      </c>
      <c r="AA55" s="27"/>
      <c r="AB55" s="8">
        <f t="shared" ref="AB55:AC64" si="41">0</f>
        <v>0</v>
      </c>
      <c r="AC55" s="27">
        <f t="shared" si="41"/>
        <v>0</v>
      </c>
      <c r="AD55" s="27"/>
      <c r="AE55" s="8">
        <f t="shared" ref="AE55:AF64" si="42">0</f>
        <v>0</v>
      </c>
      <c r="AF55" s="27">
        <f t="shared" si="42"/>
        <v>0</v>
      </c>
      <c r="AG55" s="27"/>
      <c r="AH55" s="8">
        <f t="shared" ref="AH55:AI64" si="43">0</f>
        <v>0</v>
      </c>
      <c r="AI55" s="27">
        <f t="shared" si="43"/>
        <v>0</v>
      </c>
      <c r="AJ55" s="27"/>
      <c r="AK55" s="8">
        <f t="shared" ref="AK55:AL64" si="44">0</f>
        <v>0</v>
      </c>
      <c r="AL55" s="27">
        <f t="shared" si="44"/>
        <v>0</v>
      </c>
      <c r="AM55" s="27"/>
      <c r="AN55" s="8">
        <f t="shared" ref="AN55:AP64" si="45">0</f>
        <v>0</v>
      </c>
      <c r="AO55" s="8">
        <f t="shared" si="45"/>
        <v>0</v>
      </c>
      <c r="AP55" s="27">
        <f t="shared" si="45"/>
        <v>0</v>
      </c>
      <c r="AQ55" s="27"/>
      <c r="AR55" s="8">
        <f t="shared" ref="AR55:AZ64" si="46">0</f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8">
        <f t="shared" si="46"/>
        <v>0</v>
      </c>
      <c r="AZ55" s="27">
        <f t="shared" si="46"/>
        <v>0</v>
      </c>
      <c r="BA55" s="27"/>
      <c r="BB55" s="27"/>
      <c r="BC55" s="8">
        <f t="shared" ref="BC55:BC64" si="47">0</f>
        <v>0</v>
      </c>
    </row>
    <row r="56" spans="1:55" s="1" customFormat="1" ht="24" customHeight="1" x14ac:dyDescent="0.2">
      <c r="A56" s="42" t="s">
        <v>110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 t="s">
        <v>124</v>
      </c>
      <c r="N56" s="38"/>
      <c r="O56" s="38" t="s">
        <v>67</v>
      </c>
      <c r="P56" s="38"/>
      <c r="Q56" s="38"/>
      <c r="R56" s="38"/>
      <c r="S56" s="38" t="s">
        <v>72</v>
      </c>
      <c r="T56" s="38"/>
      <c r="U56" s="38"/>
      <c r="V56" s="33">
        <f t="shared" si="38"/>
        <v>0</v>
      </c>
      <c r="W56" s="33"/>
      <c r="X56" s="33">
        <f t="shared" si="39"/>
        <v>0</v>
      </c>
      <c r="Y56" s="33"/>
      <c r="Z56" s="33">
        <f t="shared" si="40"/>
        <v>0</v>
      </c>
      <c r="AA56" s="33"/>
      <c r="AB56" s="6">
        <f t="shared" si="41"/>
        <v>0</v>
      </c>
      <c r="AC56" s="33">
        <f t="shared" si="41"/>
        <v>0</v>
      </c>
      <c r="AD56" s="33"/>
      <c r="AE56" s="6">
        <f t="shared" si="42"/>
        <v>0</v>
      </c>
      <c r="AF56" s="33">
        <f t="shared" si="42"/>
        <v>0</v>
      </c>
      <c r="AG56" s="33"/>
      <c r="AH56" s="6">
        <f t="shared" si="43"/>
        <v>0</v>
      </c>
      <c r="AI56" s="33">
        <f t="shared" si="43"/>
        <v>0</v>
      </c>
      <c r="AJ56" s="33"/>
      <c r="AK56" s="6">
        <f t="shared" si="44"/>
        <v>0</v>
      </c>
      <c r="AL56" s="33">
        <f t="shared" si="44"/>
        <v>0</v>
      </c>
      <c r="AM56" s="33"/>
      <c r="AN56" s="6">
        <f t="shared" si="45"/>
        <v>0</v>
      </c>
      <c r="AO56" s="6">
        <f t="shared" si="45"/>
        <v>0</v>
      </c>
      <c r="AP56" s="33">
        <f t="shared" si="45"/>
        <v>0</v>
      </c>
      <c r="AQ56" s="33"/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6">
        <f t="shared" si="46"/>
        <v>0</v>
      </c>
      <c r="AZ56" s="33">
        <f t="shared" si="46"/>
        <v>0</v>
      </c>
      <c r="BA56" s="33"/>
      <c r="BB56" s="33"/>
      <c r="BC56" s="6">
        <f t="shared" si="47"/>
        <v>0</v>
      </c>
    </row>
    <row r="57" spans="1:55" s="1" customFormat="1" ht="14.1" customHeight="1" x14ac:dyDescent="0.2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 t="s">
        <v>125</v>
      </c>
      <c r="N57" s="38"/>
      <c r="O57" s="38" t="s">
        <v>67</v>
      </c>
      <c r="P57" s="38"/>
      <c r="Q57" s="38"/>
      <c r="R57" s="38"/>
      <c r="S57" s="38" t="s">
        <v>72</v>
      </c>
      <c r="T57" s="38"/>
      <c r="U57" s="38"/>
      <c r="V57" s="33">
        <f t="shared" si="38"/>
        <v>0</v>
      </c>
      <c r="W57" s="33"/>
      <c r="X57" s="33">
        <f t="shared" si="39"/>
        <v>0</v>
      </c>
      <c r="Y57" s="33"/>
      <c r="Z57" s="33">
        <f t="shared" si="40"/>
        <v>0</v>
      </c>
      <c r="AA57" s="33"/>
      <c r="AB57" s="6">
        <f t="shared" si="41"/>
        <v>0</v>
      </c>
      <c r="AC57" s="33">
        <f t="shared" si="41"/>
        <v>0</v>
      </c>
      <c r="AD57" s="33"/>
      <c r="AE57" s="6">
        <f t="shared" si="42"/>
        <v>0</v>
      </c>
      <c r="AF57" s="33">
        <f t="shared" si="42"/>
        <v>0</v>
      </c>
      <c r="AG57" s="33"/>
      <c r="AH57" s="6">
        <f t="shared" si="43"/>
        <v>0</v>
      </c>
      <c r="AI57" s="33">
        <f t="shared" si="43"/>
        <v>0</v>
      </c>
      <c r="AJ57" s="33"/>
      <c r="AK57" s="6">
        <f t="shared" si="44"/>
        <v>0</v>
      </c>
      <c r="AL57" s="33">
        <f t="shared" si="44"/>
        <v>0</v>
      </c>
      <c r="AM57" s="33"/>
      <c r="AN57" s="6">
        <f t="shared" si="45"/>
        <v>0</v>
      </c>
      <c r="AO57" s="6">
        <f t="shared" si="45"/>
        <v>0</v>
      </c>
      <c r="AP57" s="33">
        <f t="shared" si="45"/>
        <v>0</v>
      </c>
      <c r="AQ57" s="33"/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6">
        <f t="shared" si="46"/>
        <v>0</v>
      </c>
      <c r="AZ57" s="33">
        <f t="shared" si="46"/>
        <v>0</v>
      </c>
      <c r="BA57" s="33"/>
      <c r="BB57" s="33"/>
      <c r="BC57" s="6">
        <f t="shared" si="47"/>
        <v>0</v>
      </c>
    </row>
    <row r="58" spans="1:55" s="1" customFormat="1" ht="14.1" customHeight="1" x14ac:dyDescent="0.2">
      <c r="A58" s="42" t="s">
        <v>93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 t="s">
        <v>126</v>
      </c>
      <c r="N58" s="38"/>
      <c r="O58" s="38" t="s">
        <v>67</v>
      </c>
      <c r="P58" s="38"/>
      <c r="Q58" s="38"/>
      <c r="R58" s="38"/>
      <c r="S58" s="38" t="s">
        <v>79</v>
      </c>
      <c r="T58" s="38"/>
      <c r="U58" s="38"/>
      <c r="V58" s="33">
        <f t="shared" si="38"/>
        <v>0</v>
      </c>
      <c r="W58" s="33"/>
      <c r="X58" s="33">
        <f t="shared" si="39"/>
        <v>0</v>
      </c>
      <c r="Y58" s="33"/>
      <c r="Z58" s="33">
        <f t="shared" si="40"/>
        <v>0</v>
      </c>
      <c r="AA58" s="33"/>
      <c r="AB58" s="6">
        <f t="shared" si="41"/>
        <v>0</v>
      </c>
      <c r="AC58" s="33">
        <f t="shared" si="41"/>
        <v>0</v>
      </c>
      <c r="AD58" s="33"/>
      <c r="AE58" s="6">
        <f t="shared" si="42"/>
        <v>0</v>
      </c>
      <c r="AF58" s="33">
        <f t="shared" si="42"/>
        <v>0</v>
      </c>
      <c r="AG58" s="33"/>
      <c r="AH58" s="6">
        <f t="shared" si="43"/>
        <v>0</v>
      </c>
      <c r="AI58" s="33">
        <f t="shared" si="43"/>
        <v>0</v>
      </c>
      <c r="AJ58" s="33"/>
      <c r="AK58" s="6">
        <f t="shared" si="44"/>
        <v>0</v>
      </c>
      <c r="AL58" s="33">
        <f t="shared" si="44"/>
        <v>0</v>
      </c>
      <c r="AM58" s="33"/>
      <c r="AN58" s="6">
        <f t="shared" si="45"/>
        <v>0</v>
      </c>
      <c r="AO58" s="6">
        <f t="shared" si="45"/>
        <v>0</v>
      </c>
      <c r="AP58" s="33">
        <f t="shared" si="45"/>
        <v>0</v>
      </c>
      <c r="AQ58" s="33"/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6">
        <f t="shared" si="46"/>
        <v>0</v>
      </c>
      <c r="AZ58" s="33">
        <f t="shared" si="46"/>
        <v>0</v>
      </c>
      <c r="BA58" s="33"/>
      <c r="BB58" s="33"/>
      <c r="BC58" s="6">
        <f t="shared" si="47"/>
        <v>0</v>
      </c>
    </row>
    <row r="59" spans="1:55" s="1" customFormat="1" ht="24" customHeight="1" x14ac:dyDescent="0.2">
      <c r="A59" s="42" t="s">
        <v>110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 t="s">
        <v>127</v>
      </c>
      <c r="N59" s="38"/>
      <c r="O59" s="38" t="s">
        <v>67</v>
      </c>
      <c r="P59" s="38"/>
      <c r="Q59" s="38"/>
      <c r="R59" s="38"/>
      <c r="S59" s="38" t="s">
        <v>79</v>
      </c>
      <c r="T59" s="38"/>
      <c r="U59" s="38"/>
      <c r="V59" s="33">
        <f t="shared" si="38"/>
        <v>0</v>
      </c>
      <c r="W59" s="33"/>
      <c r="X59" s="33">
        <f t="shared" si="39"/>
        <v>0</v>
      </c>
      <c r="Y59" s="33"/>
      <c r="Z59" s="33">
        <f t="shared" si="40"/>
        <v>0</v>
      </c>
      <c r="AA59" s="33"/>
      <c r="AB59" s="6">
        <f t="shared" si="41"/>
        <v>0</v>
      </c>
      <c r="AC59" s="33">
        <f t="shared" si="41"/>
        <v>0</v>
      </c>
      <c r="AD59" s="33"/>
      <c r="AE59" s="6">
        <f t="shared" si="42"/>
        <v>0</v>
      </c>
      <c r="AF59" s="33">
        <f t="shared" si="42"/>
        <v>0</v>
      </c>
      <c r="AG59" s="33"/>
      <c r="AH59" s="6">
        <f t="shared" si="43"/>
        <v>0</v>
      </c>
      <c r="AI59" s="33">
        <f t="shared" si="43"/>
        <v>0</v>
      </c>
      <c r="AJ59" s="33"/>
      <c r="AK59" s="6">
        <f t="shared" si="44"/>
        <v>0</v>
      </c>
      <c r="AL59" s="33">
        <f t="shared" si="44"/>
        <v>0</v>
      </c>
      <c r="AM59" s="33"/>
      <c r="AN59" s="6">
        <f t="shared" si="45"/>
        <v>0</v>
      </c>
      <c r="AO59" s="6">
        <f t="shared" si="45"/>
        <v>0</v>
      </c>
      <c r="AP59" s="33">
        <f t="shared" si="45"/>
        <v>0</v>
      </c>
      <c r="AQ59" s="33"/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6">
        <f t="shared" si="46"/>
        <v>0</v>
      </c>
      <c r="AZ59" s="33">
        <f t="shared" si="46"/>
        <v>0</v>
      </c>
      <c r="BA59" s="33"/>
      <c r="BB59" s="33"/>
      <c r="BC59" s="6">
        <f t="shared" si="47"/>
        <v>0</v>
      </c>
    </row>
    <row r="60" spans="1:55" s="1" customFormat="1" ht="14.1" customHeight="1" x14ac:dyDescent="0.2">
      <c r="A60" s="42" t="s">
        <v>75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 t="s">
        <v>128</v>
      </c>
      <c r="N60" s="38"/>
      <c r="O60" s="38" t="s">
        <v>67</v>
      </c>
      <c r="P60" s="38"/>
      <c r="Q60" s="38"/>
      <c r="R60" s="38"/>
      <c r="S60" s="38" t="s">
        <v>79</v>
      </c>
      <c r="T60" s="38"/>
      <c r="U60" s="38"/>
      <c r="V60" s="33">
        <f t="shared" si="38"/>
        <v>0</v>
      </c>
      <c r="W60" s="33"/>
      <c r="X60" s="33">
        <f t="shared" si="39"/>
        <v>0</v>
      </c>
      <c r="Y60" s="33"/>
      <c r="Z60" s="33">
        <f t="shared" si="40"/>
        <v>0</v>
      </c>
      <c r="AA60" s="33"/>
      <c r="AB60" s="6">
        <f t="shared" si="41"/>
        <v>0</v>
      </c>
      <c r="AC60" s="33">
        <f t="shared" si="41"/>
        <v>0</v>
      </c>
      <c r="AD60" s="33"/>
      <c r="AE60" s="6">
        <f t="shared" si="42"/>
        <v>0</v>
      </c>
      <c r="AF60" s="33">
        <f t="shared" si="42"/>
        <v>0</v>
      </c>
      <c r="AG60" s="33"/>
      <c r="AH60" s="6">
        <f t="shared" si="43"/>
        <v>0</v>
      </c>
      <c r="AI60" s="33">
        <f t="shared" si="43"/>
        <v>0</v>
      </c>
      <c r="AJ60" s="33"/>
      <c r="AK60" s="6">
        <f t="shared" si="44"/>
        <v>0</v>
      </c>
      <c r="AL60" s="33">
        <f t="shared" si="44"/>
        <v>0</v>
      </c>
      <c r="AM60" s="33"/>
      <c r="AN60" s="6">
        <f t="shared" si="45"/>
        <v>0</v>
      </c>
      <c r="AO60" s="6">
        <f t="shared" si="45"/>
        <v>0</v>
      </c>
      <c r="AP60" s="33">
        <f t="shared" si="45"/>
        <v>0</v>
      </c>
      <c r="AQ60" s="33"/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6">
        <f t="shared" si="46"/>
        <v>0</v>
      </c>
      <c r="AZ60" s="33">
        <f t="shared" si="46"/>
        <v>0</v>
      </c>
      <c r="BA60" s="33"/>
      <c r="BB60" s="33"/>
      <c r="BC60" s="6">
        <f t="shared" si="47"/>
        <v>0</v>
      </c>
    </row>
    <row r="61" spans="1:55" s="1" customFormat="1" ht="14.1" customHeight="1" x14ac:dyDescent="0.2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 t="s">
        <v>129</v>
      </c>
      <c r="N61" s="38"/>
      <c r="O61" s="38" t="s">
        <v>67</v>
      </c>
      <c r="P61" s="38"/>
      <c r="Q61" s="38"/>
      <c r="R61" s="38"/>
      <c r="S61" s="38" t="s">
        <v>84</v>
      </c>
      <c r="T61" s="38"/>
      <c r="U61" s="38"/>
      <c r="V61" s="33">
        <f t="shared" si="38"/>
        <v>0</v>
      </c>
      <c r="W61" s="33"/>
      <c r="X61" s="33">
        <f t="shared" si="39"/>
        <v>0</v>
      </c>
      <c r="Y61" s="33"/>
      <c r="Z61" s="33">
        <f t="shared" si="40"/>
        <v>0</v>
      </c>
      <c r="AA61" s="33"/>
      <c r="AB61" s="6">
        <f t="shared" si="41"/>
        <v>0</v>
      </c>
      <c r="AC61" s="33">
        <f t="shared" si="41"/>
        <v>0</v>
      </c>
      <c r="AD61" s="33"/>
      <c r="AE61" s="6">
        <f t="shared" si="42"/>
        <v>0</v>
      </c>
      <c r="AF61" s="33">
        <f t="shared" si="42"/>
        <v>0</v>
      </c>
      <c r="AG61" s="33"/>
      <c r="AH61" s="6">
        <f t="shared" si="43"/>
        <v>0</v>
      </c>
      <c r="AI61" s="33">
        <f t="shared" si="43"/>
        <v>0</v>
      </c>
      <c r="AJ61" s="33"/>
      <c r="AK61" s="6">
        <f t="shared" si="44"/>
        <v>0</v>
      </c>
      <c r="AL61" s="33">
        <f t="shared" si="44"/>
        <v>0</v>
      </c>
      <c r="AM61" s="33"/>
      <c r="AN61" s="6">
        <f t="shared" si="45"/>
        <v>0</v>
      </c>
      <c r="AO61" s="6">
        <f t="shared" si="45"/>
        <v>0</v>
      </c>
      <c r="AP61" s="33">
        <f t="shared" si="45"/>
        <v>0</v>
      </c>
      <c r="AQ61" s="33"/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6">
        <f t="shared" si="46"/>
        <v>0</v>
      </c>
      <c r="AZ61" s="33">
        <f t="shared" si="46"/>
        <v>0</v>
      </c>
      <c r="BA61" s="33"/>
      <c r="BB61" s="33"/>
      <c r="BC61" s="6">
        <f t="shared" si="47"/>
        <v>0</v>
      </c>
    </row>
    <row r="62" spans="1:55" s="1" customFormat="1" ht="24" customHeight="1" x14ac:dyDescent="0.2">
      <c r="A62" s="42" t="s">
        <v>110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 t="s">
        <v>130</v>
      </c>
      <c r="N62" s="38"/>
      <c r="O62" s="38" t="s">
        <v>67</v>
      </c>
      <c r="P62" s="38"/>
      <c r="Q62" s="38"/>
      <c r="R62" s="38"/>
      <c r="S62" s="38" t="s">
        <v>84</v>
      </c>
      <c r="T62" s="38"/>
      <c r="U62" s="38"/>
      <c r="V62" s="33">
        <f t="shared" si="38"/>
        <v>0</v>
      </c>
      <c r="W62" s="33"/>
      <c r="X62" s="33">
        <f t="shared" si="39"/>
        <v>0</v>
      </c>
      <c r="Y62" s="33"/>
      <c r="Z62" s="33">
        <f t="shared" si="40"/>
        <v>0</v>
      </c>
      <c r="AA62" s="33"/>
      <c r="AB62" s="6">
        <f t="shared" si="41"/>
        <v>0</v>
      </c>
      <c r="AC62" s="33">
        <f t="shared" si="41"/>
        <v>0</v>
      </c>
      <c r="AD62" s="33"/>
      <c r="AE62" s="6">
        <f t="shared" si="42"/>
        <v>0</v>
      </c>
      <c r="AF62" s="33">
        <f t="shared" si="42"/>
        <v>0</v>
      </c>
      <c r="AG62" s="33"/>
      <c r="AH62" s="6">
        <f t="shared" si="43"/>
        <v>0</v>
      </c>
      <c r="AI62" s="33">
        <f t="shared" si="43"/>
        <v>0</v>
      </c>
      <c r="AJ62" s="33"/>
      <c r="AK62" s="6">
        <f t="shared" si="44"/>
        <v>0</v>
      </c>
      <c r="AL62" s="33">
        <f t="shared" si="44"/>
        <v>0</v>
      </c>
      <c r="AM62" s="33"/>
      <c r="AN62" s="6">
        <f t="shared" si="45"/>
        <v>0</v>
      </c>
      <c r="AO62" s="6">
        <f t="shared" si="45"/>
        <v>0</v>
      </c>
      <c r="AP62" s="33">
        <f t="shared" si="45"/>
        <v>0</v>
      </c>
      <c r="AQ62" s="33"/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6">
        <f t="shared" si="46"/>
        <v>0</v>
      </c>
      <c r="AZ62" s="33">
        <f t="shared" si="46"/>
        <v>0</v>
      </c>
      <c r="BA62" s="33"/>
      <c r="BB62" s="33"/>
      <c r="BC62" s="6">
        <f t="shared" si="47"/>
        <v>0</v>
      </c>
    </row>
    <row r="63" spans="1:55" s="1" customFormat="1" ht="14.1" customHeight="1" x14ac:dyDescent="0.2">
      <c r="A63" s="42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 t="s">
        <v>131</v>
      </c>
      <c r="N63" s="38"/>
      <c r="O63" s="38" t="s">
        <v>67</v>
      </c>
      <c r="P63" s="38"/>
      <c r="Q63" s="38"/>
      <c r="R63" s="38"/>
      <c r="S63" s="38" t="s">
        <v>84</v>
      </c>
      <c r="T63" s="38"/>
      <c r="U63" s="38"/>
      <c r="V63" s="33">
        <f t="shared" si="38"/>
        <v>0</v>
      </c>
      <c r="W63" s="33"/>
      <c r="X63" s="33">
        <f t="shared" si="39"/>
        <v>0</v>
      </c>
      <c r="Y63" s="33"/>
      <c r="Z63" s="33">
        <f t="shared" si="40"/>
        <v>0</v>
      </c>
      <c r="AA63" s="33"/>
      <c r="AB63" s="6">
        <f t="shared" si="41"/>
        <v>0</v>
      </c>
      <c r="AC63" s="33">
        <f t="shared" si="41"/>
        <v>0</v>
      </c>
      <c r="AD63" s="33"/>
      <c r="AE63" s="6">
        <f t="shared" si="42"/>
        <v>0</v>
      </c>
      <c r="AF63" s="33">
        <f t="shared" si="42"/>
        <v>0</v>
      </c>
      <c r="AG63" s="33"/>
      <c r="AH63" s="6">
        <f t="shared" si="43"/>
        <v>0</v>
      </c>
      <c r="AI63" s="33">
        <f t="shared" si="43"/>
        <v>0</v>
      </c>
      <c r="AJ63" s="33"/>
      <c r="AK63" s="6">
        <f t="shared" si="44"/>
        <v>0</v>
      </c>
      <c r="AL63" s="33">
        <f t="shared" si="44"/>
        <v>0</v>
      </c>
      <c r="AM63" s="33"/>
      <c r="AN63" s="6">
        <f t="shared" si="45"/>
        <v>0</v>
      </c>
      <c r="AO63" s="6">
        <f t="shared" si="45"/>
        <v>0</v>
      </c>
      <c r="AP63" s="33">
        <f t="shared" si="45"/>
        <v>0</v>
      </c>
      <c r="AQ63" s="33"/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6">
        <f t="shared" si="46"/>
        <v>0</v>
      </c>
      <c r="AZ63" s="33">
        <f t="shared" si="46"/>
        <v>0</v>
      </c>
      <c r="BA63" s="33"/>
      <c r="BB63" s="33"/>
      <c r="BC63" s="6">
        <f t="shared" si="47"/>
        <v>0</v>
      </c>
    </row>
    <row r="64" spans="1:55" s="1" customFormat="1" ht="24" customHeight="1" x14ac:dyDescent="0.2">
      <c r="A64" s="42" t="s">
        <v>101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 t="s">
        <v>132</v>
      </c>
      <c r="N64" s="38"/>
      <c r="O64" s="38" t="s">
        <v>67</v>
      </c>
      <c r="P64" s="38"/>
      <c r="Q64" s="38"/>
      <c r="R64" s="38"/>
      <c r="S64" s="38" t="s">
        <v>68</v>
      </c>
      <c r="T64" s="38"/>
      <c r="U64" s="38"/>
      <c r="V64" s="33">
        <f t="shared" si="38"/>
        <v>0</v>
      </c>
      <c r="W64" s="33"/>
      <c r="X64" s="33">
        <f t="shared" si="39"/>
        <v>0</v>
      </c>
      <c r="Y64" s="33"/>
      <c r="Z64" s="33">
        <f t="shared" si="40"/>
        <v>0</v>
      </c>
      <c r="AA64" s="33"/>
      <c r="AB64" s="6">
        <f t="shared" si="41"/>
        <v>0</v>
      </c>
      <c r="AC64" s="33">
        <f t="shared" si="41"/>
        <v>0</v>
      </c>
      <c r="AD64" s="33"/>
      <c r="AE64" s="6">
        <f t="shared" si="42"/>
        <v>0</v>
      </c>
      <c r="AF64" s="33">
        <f t="shared" si="42"/>
        <v>0</v>
      </c>
      <c r="AG64" s="33"/>
      <c r="AH64" s="6">
        <f t="shared" si="43"/>
        <v>0</v>
      </c>
      <c r="AI64" s="33">
        <f t="shared" si="43"/>
        <v>0</v>
      </c>
      <c r="AJ64" s="33"/>
      <c r="AK64" s="6">
        <f t="shared" si="44"/>
        <v>0</v>
      </c>
      <c r="AL64" s="33">
        <f t="shared" si="44"/>
        <v>0</v>
      </c>
      <c r="AM64" s="33"/>
      <c r="AN64" s="6">
        <f t="shared" si="45"/>
        <v>0</v>
      </c>
      <c r="AO64" s="6">
        <f t="shared" si="45"/>
        <v>0</v>
      </c>
      <c r="AP64" s="33">
        <f t="shared" si="45"/>
        <v>0</v>
      </c>
      <c r="AQ64" s="33"/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6">
        <f t="shared" si="46"/>
        <v>0</v>
      </c>
      <c r="AZ64" s="33">
        <f t="shared" si="46"/>
        <v>0</v>
      </c>
      <c r="BA64" s="33"/>
      <c r="BB64" s="33"/>
      <c r="BC64" s="6">
        <f t="shared" si="47"/>
        <v>0</v>
      </c>
    </row>
    <row r="65" spans="1:55" s="1" customFormat="1" ht="14.1" customHeight="1" x14ac:dyDescent="0.2">
      <c r="A65" s="35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 t="s">
        <v>16</v>
      </c>
      <c r="N65" s="36"/>
      <c r="O65" s="36" t="s">
        <v>16</v>
      </c>
      <c r="P65" s="36"/>
      <c r="Q65" s="36"/>
      <c r="R65" s="36"/>
      <c r="S65" s="36" t="s">
        <v>16</v>
      </c>
      <c r="T65" s="36"/>
      <c r="U65" s="36"/>
      <c r="V65" s="29" t="s">
        <v>16</v>
      </c>
      <c r="W65" s="29"/>
      <c r="X65" s="29" t="s">
        <v>16</v>
      </c>
      <c r="Y65" s="29"/>
      <c r="Z65" s="29" t="s">
        <v>16</v>
      </c>
      <c r="AA65" s="29"/>
      <c r="AB65" s="7" t="s">
        <v>16</v>
      </c>
      <c r="AC65" s="29" t="s">
        <v>16</v>
      </c>
      <c r="AD65" s="29"/>
      <c r="AE65" s="7" t="s">
        <v>16</v>
      </c>
      <c r="AF65" s="29" t="s">
        <v>16</v>
      </c>
      <c r="AG65" s="29"/>
      <c r="AH65" s="7" t="s">
        <v>16</v>
      </c>
      <c r="AI65" s="29" t="s">
        <v>16</v>
      </c>
      <c r="AJ65" s="29"/>
      <c r="AK65" s="7" t="s">
        <v>16</v>
      </c>
      <c r="AL65" s="29" t="s">
        <v>16</v>
      </c>
      <c r="AM65" s="29"/>
      <c r="AN65" s="7" t="s">
        <v>16</v>
      </c>
      <c r="AO65" s="7" t="s">
        <v>16</v>
      </c>
      <c r="AP65" s="29" t="s">
        <v>16</v>
      </c>
      <c r="AQ65" s="29"/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7" t="s">
        <v>16</v>
      </c>
      <c r="AZ65" s="29" t="s">
        <v>16</v>
      </c>
      <c r="BA65" s="29"/>
      <c r="BB65" s="29"/>
      <c r="BC65" s="7" t="s">
        <v>16</v>
      </c>
    </row>
    <row r="66" spans="1:55" s="1" customFormat="1" ht="14.1" customHeight="1" x14ac:dyDescent="0.2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 t="s">
        <v>133</v>
      </c>
      <c r="N66" s="31"/>
      <c r="O66" s="31" t="s">
        <v>67</v>
      </c>
      <c r="P66" s="31"/>
      <c r="Q66" s="31"/>
      <c r="R66" s="31"/>
      <c r="S66" s="31" t="s">
        <v>72</v>
      </c>
      <c r="T66" s="31"/>
      <c r="U66" s="31"/>
      <c r="V66" s="27">
        <f>0</f>
        <v>0</v>
      </c>
      <c r="W66" s="27"/>
      <c r="X66" s="27">
        <f>0</f>
        <v>0</v>
      </c>
      <c r="Y66" s="27"/>
      <c r="Z66" s="27">
        <f>0</f>
        <v>0</v>
      </c>
      <c r="AA66" s="27"/>
      <c r="AB66" s="8">
        <f t="shared" ref="AB66:AC69" si="48">0</f>
        <v>0</v>
      </c>
      <c r="AC66" s="27">
        <f t="shared" si="48"/>
        <v>0</v>
      </c>
      <c r="AD66" s="27"/>
      <c r="AE66" s="8">
        <f t="shared" ref="AE66:AF69" si="49">0</f>
        <v>0</v>
      </c>
      <c r="AF66" s="27">
        <f t="shared" si="49"/>
        <v>0</v>
      </c>
      <c r="AG66" s="27"/>
      <c r="AH66" s="8">
        <f t="shared" ref="AH66:AI69" si="50">0</f>
        <v>0</v>
      </c>
      <c r="AI66" s="27">
        <f t="shared" si="50"/>
        <v>0</v>
      </c>
      <c r="AJ66" s="27"/>
      <c r="AK66" s="8">
        <f t="shared" ref="AK66:AL69" si="51">0</f>
        <v>0</v>
      </c>
      <c r="AL66" s="27">
        <f t="shared" si="51"/>
        <v>0</v>
      </c>
      <c r="AM66" s="27"/>
      <c r="AN66" s="8">
        <f t="shared" ref="AN66:AP69" si="52">0</f>
        <v>0</v>
      </c>
      <c r="AO66" s="8">
        <f t="shared" si="52"/>
        <v>0</v>
      </c>
      <c r="AP66" s="27">
        <f t="shared" si="52"/>
        <v>0</v>
      </c>
      <c r="AQ66" s="27"/>
      <c r="AR66" s="8">
        <f t="shared" ref="AR66:AZ69" si="53">0</f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8">
        <f t="shared" si="53"/>
        <v>0</v>
      </c>
      <c r="AZ66" s="27">
        <f t="shared" si="53"/>
        <v>0</v>
      </c>
      <c r="BA66" s="27"/>
      <c r="BB66" s="27"/>
      <c r="BC66" s="8">
        <f>0</f>
        <v>0</v>
      </c>
    </row>
    <row r="67" spans="1:55" s="1" customFormat="1" ht="14.1" customHeight="1" x14ac:dyDescent="0.2">
      <c r="A67" s="42" t="s">
        <v>134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 t="s">
        <v>135</v>
      </c>
      <c r="N67" s="38"/>
      <c r="O67" s="38" t="s">
        <v>67</v>
      </c>
      <c r="P67" s="38"/>
      <c r="Q67" s="38"/>
      <c r="R67" s="38"/>
      <c r="S67" s="38" t="s">
        <v>79</v>
      </c>
      <c r="T67" s="38"/>
      <c r="U67" s="38"/>
      <c r="V67" s="33">
        <f>0</f>
        <v>0</v>
      </c>
      <c r="W67" s="33"/>
      <c r="X67" s="33">
        <f>0</f>
        <v>0</v>
      </c>
      <c r="Y67" s="33"/>
      <c r="Z67" s="33">
        <f>0</f>
        <v>0</v>
      </c>
      <c r="AA67" s="33"/>
      <c r="AB67" s="6">
        <f t="shared" si="48"/>
        <v>0</v>
      </c>
      <c r="AC67" s="33">
        <f t="shared" si="48"/>
        <v>0</v>
      </c>
      <c r="AD67" s="33"/>
      <c r="AE67" s="6">
        <f t="shared" si="49"/>
        <v>0</v>
      </c>
      <c r="AF67" s="33">
        <f t="shared" si="49"/>
        <v>0</v>
      </c>
      <c r="AG67" s="33"/>
      <c r="AH67" s="6">
        <f t="shared" si="50"/>
        <v>0</v>
      </c>
      <c r="AI67" s="33">
        <f t="shared" si="50"/>
        <v>0</v>
      </c>
      <c r="AJ67" s="33"/>
      <c r="AK67" s="6">
        <f t="shared" si="51"/>
        <v>0</v>
      </c>
      <c r="AL67" s="33">
        <f t="shared" si="51"/>
        <v>0</v>
      </c>
      <c r="AM67" s="33"/>
      <c r="AN67" s="6">
        <f t="shared" si="52"/>
        <v>0</v>
      </c>
      <c r="AO67" s="6">
        <f t="shared" si="52"/>
        <v>0</v>
      </c>
      <c r="AP67" s="33">
        <f t="shared" si="52"/>
        <v>0</v>
      </c>
      <c r="AQ67" s="33"/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6">
        <f t="shared" si="53"/>
        <v>0</v>
      </c>
      <c r="AZ67" s="33">
        <f t="shared" si="53"/>
        <v>0</v>
      </c>
      <c r="BA67" s="33"/>
      <c r="BB67" s="33"/>
      <c r="BC67" s="6">
        <f>0</f>
        <v>0</v>
      </c>
    </row>
    <row r="68" spans="1:55" s="1" customFormat="1" ht="14.1" customHeight="1" x14ac:dyDescent="0.2">
      <c r="A68" s="42" t="s">
        <v>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 t="s">
        <v>136</v>
      </c>
      <c r="N68" s="38"/>
      <c r="O68" s="38" t="s">
        <v>67</v>
      </c>
      <c r="P68" s="38"/>
      <c r="Q68" s="38"/>
      <c r="R68" s="38"/>
      <c r="S68" s="38" t="s">
        <v>84</v>
      </c>
      <c r="T68" s="38"/>
      <c r="U68" s="38"/>
      <c r="V68" s="33">
        <f>0</f>
        <v>0</v>
      </c>
      <c r="W68" s="33"/>
      <c r="X68" s="33">
        <f>0</f>
        <v>0</v>
      </c>
      <c r="Y68" s="33"/>
      <c r="Z68" s="33">
        <f>0</f>
        <v>0</v>
      </c>
      <c r="AA68" s="33"/>
      <c r="AB68" s="6">
        <f t="shared" si="48"/>
        <v>0</v>
      </c>
      <c r="AC68" s="33">
        <f t="shared" si="48"/>
        <v>0</v>
      </c>
      <c r="AD68" s="33"/>
      <c r="AE68" s="6">
        <f t="shared" si="49"/>
        <v>0</v>
      </c>
      <c r="AF68" s="33">
        <f t="shared" si="49"/>
        <v>0</v>
      </c>
      <c r="AG68" s="33"/>
      <c r="AH68" s="6">
        <f t="shared" si="50"/>
        <v>0</v>
      </c>
      <c r="AI68" s="33">
        <f t="shared" si="50"/>
        <v>0</v>
      </c>
      <c r="AJ68" s="33"/>
      <c r="AK68" s="6">
        <f t="shared" si="51"/>
        <v>0</v>
      </c>
      <c r="AL68" s="33">
        <f t="shared" si="51"/>
        <v>0</v>
      </c>
      <c r="AM68" s="33"/>
      <c r="AN68" s="6">
        <f t="shared" si="52"/>
        <v>0</v>
      </c>
      <c r="AO68" s="6">
        <f t="shared" si="52"/>
        <v>0</v>
      </c>
      <c r="AP68" s="33">
        <f t="shared" si="52"/>
        <v>0</v>
      </c>
      <c r="AQ68" s="33"/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6">
        <f t="shared" si="53"/>
        <v>0</v>
      </c>
      <c r="AZ68" s="33">
        <f t="shared" si="53"/>
        <v>0</v>
      </c>
      <c r="BA68" s="33"/>
      <c r="BB68" s="33"/>
      <c r="BC68" s="6">
        <f>0</f>
        <v>0</v>
      </c>
    </row>
    <row r="69" spans="1:55" s="1" customFormat="1" ht="33.950000000000003" customHeight="1" x14ac:dyDescent="0.2">
      <c r="A69" s="42" t="s">
        <v>137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 t="s">
        <v>138</v>
      </c>
      <c r="N69" s="38"/>
      <c r="O69" s="38" t="s">
        <v>67</v>
      </c>
      <c r="P69" s="38"/>
      <c r="Q69" s="38"/>
      <c r="R69" s="38"/>
      <c r="S69" s="38" t="s">
        <v>68</v>
      </c>
      <c r="T69" s="38"/>
      <c r="U69" s="38"/>
      <c r="V69" s="33">
        <f>0</f>
        <v>0</v>
      </c>
      <c r="W69" s="33"/>
      <c r="X69" s="33">
        <f>0</f>
        <v>0</v>
      </c>
      <c r="Y69" s="33"/>
      <c r="Z69" s="33">
        <f>0</f>
        <v>0</v>
      </c>
      <c r="AA69" s="33"/>
      <c r="AB69" s="6">
        <f t="shared" si="48"/>
        <v>0</v>
      </c>
      <c r="AC69" s="33">
        <f t="shared" si="48"/>
        <v>0</v>
      </c>
      <c r="AD69" s="33"/>
      <c r="AE69" s="6">
        <f t="shared" si="49"/>
        <v>0</v>
      </c>
      <c r="AF69" s="33">
        <f t="shared" si="49"/>
        <v>0</v>
      </c>
      <c r="AG69" s="33"/>
      <c r="AH69" s="6">
        <f t="shared" si="50"/>
        <v>0</v>
      </c>
      <c r="AI69" s="33">
        <f t="shared" si="50"/>
        <v>0</v>
      </c>
      <c r="AJ69" s="33"/>
      <c r="AK69" s="6">
        <f t="shared" si="51"/>
        <v>0</v>
      </c>
      <c r="AL69" s="33">
        <f t="shared" si="51"/>
        <v>0</v>
      </c>
      <c r="AM69" s="33"/>
      <c r="AN69" s="6">
        <f t="shared" si="52"/>
        <v>0</v>
      </c>
      <c r="AO69" s="6">
        <f t="shared" si="52"/>
        <v>0</v>
      </c>
      <c r="AP69" s="33">
        <f t="shared" si="52"/>
        <v>0</v>
      </c>
      <c r="AQ69" s="33"/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6">
        <f t="shared" si="53"/>
        <v>0</v>
      </c>
      <c r="AZ69" s="33">
        <f t="shared" si="53"/>
        <v>0</v>
      </c>
      <c r="BA69" s="33"/>
      <c r="BB69" s="33"/>
      <c r="BC69" s="6">
        <f>0</f>
        <v>0</v>
      </c>
    </row>
    <row r="70" spans="1:55" s="1" customFormat="1" ht="14.1" customHeight="1" x14ac:dyDescent="0.2">
      <c r="A70" s="35" t="s">
        <v>69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16</v>
      </c>
      <c r="N70" s="36"/>
      <c r="O70" s="36" t="s">
        <v>16</v>
      </c>
      <c r="P70" s="36"/>
      <c r="Q70" s="36"/>
      <c r="R70" s="36"/>
      <c r="S70" s="36" t="s">
        <v>16</v>
      </c>
      <c r="T70" s="36"/>
      <c r="U70" s="36"/>
      <c r="V70" s="29" t="s">
        <v>16</v>
      </c>
      <c r="W70" s="29"/>
      <c r="X70" s="29" t="s">
        <v>16</v>
      </c>
      <c r="Y70" s="29"/>
      <c r="Z70" s="29" t="s">
        <v>16</v>
      </c>
      <c r="AA70" s="29"/>
      <c r="AB70" s="7" t="s">
        <v>16</v>
      </c>
      <c r="AC70" s="29" t="s">
        <v>16</v>
      </c>
      <c r="AD70" s="29"/>
      <c r="AE70" s="7" t="s">
        <v>16</v>
      </c>
      <c r="AF70" s="29" t="s">
        <v>16</v>
      </c>
      <c r="AG70" s="29"/>
      <c r="AH70" s="7" t="s">
        <v>16</v>
      </c>
      <c r="AI70" s="29" t="s">
        <v>16</v>
      </c>
      <c r="AJ70" s="29"/>
      <c r="AK70" s="7" t="s">
        <v>16</v>
      </c>
      <c r="AL70" s="29" t="s">
        <v>16</v>
      </c>
      <c r="AM70" s="29"/>
      <c r="AN70" s="7" t="s">
        <v>16</v>
      </c>
      <c r="AO70" s="7" t="s">
        <v>16</v>
      </c>
      <c r="AP70" s="29" t="s">
        <v>16</v>
      </c>
      <c r="AQ70" s="29"/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7" t="s">
        <v>16</v>
      </c>
      <c r="AZ70" s="29" t="s">
        <v>16</v>
      </c>
      <c r="BA70" s="29"/>
      <c r="BB70" s="29"/>
      <c r="BC70" s="7" t="s">
        <v>16</v>
      </c>
    </row>
    <row r="71" spans="1:55" s="1" customFormat="1" ht="14.1" customHeight="1" x14ac:dyDescent="0.2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 t="s">
        <v>139</v>
      </c>
      <c r="N71" s="31"/>
      <c r="O71" s="31" t="s">
        <v>67</v>
      </c>
      <c r="P71" s="31"/>
      <c r="Q71" s="31"/>
      <c r="R71" s="31"/>
      <c r="S71" s="31" t="s">
        <v>72</v>
      </c>
      <c r="T71" s="31"/>
      <c r="U71" s="31"/>
      <c r="V71" s="27">
        <f>0</f>
        <v>0</v>
      </c>
      <c r="W71" s="27"/>
      <c r="X71" s="27">
        <f>0</f>
        <v>0</v>
      </c>
      <c r="Y71" s="27"/>
      <c r="Z71" s="27">
        <f>0</f>
        <v>0</v>
      </c>
      <c r="AA71" s="27"/>
      <c r="AB71" s="8">
        <f t="shared" ref="AB71:AC74" si="54">0</f>
        <v>0</v>
      </c>
      <c r="AC71" s="27">
        <f t="shared" si="54"/>
        <v>0</v>
      </c>
      <c r="AD71" s="27"/>
      <c r="AE71" s="8">
        <f t="shared" ref="AE71:AF74" si="55">0</f>
        <v>0</v>
      </c>
      <c r="AF71" s="27">
        <f t="shared" si="55"/>
        <v>0</v>
      </c>
      <c r="AG71" s="27"/>
      <c r="AH71" s="8">
        <f t="shared" ref="AH71:AI74" si="56">0</f>
        <v>0</v>
      </c>
      <c r="AI71" s="27">
        <f t="shared" si="56"/>
        <v>0</v>
      </c>
      <c r="AJ71" s="27"/>
      <c r="AK71" s="8">
        <f t="shared" ref="AK71:AL73" si="57">0</f>
        <v>0</v>
      </c>
      <c r="AL71" s="27">
        <f t="shared" si="57"/>
        <v>0</v>
      </c>
      <c r="AM71" s="27"/>
      <c r="AN71" s="8">
        <f t="shared" ref="AN71:AP73" si="58">0</f>
        <v>0</v>
      </c>
      <c r="AO71" s="8">
        <f t="shared" si="58"/>
        <v>0</v>
      </c>
      <c r="AP71" s="27">
        <f t="shared" si="58"/>
        <v>0</v>
      </c>
      <c r="AQ71" s="27"/>
      <c r="AR71" s="8">
        <f t="shared" ref="AR71:AZ73" si="59">0</f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8">
        <f t="shared" si="59"/>
        <v>0</v>
      </c>
      <c r="AZ71" s="27">
        <f t="shared" si="59"/>
        <v>0</v>
      </c>
      <c r="BA71" s="27"/>
      <c r="BB71" s="27"/>
      <c r="BC71" s="8">
        <f>0</f>
        <v>0</v>
      </c>
    </row>
    <row r="72" spans="1:55" s="1" customFormat="1" ht="14.1" customHeight="1" x14ac:dyDescent="0.2">
      <c r="A72" s="42" t="s">
        <v>93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 t="s">
        <v>140</v>
      </c>
      <c r="N72" s="38"/>
      <c r="O72" s="38" t="s">
        <v>67</v>
      </c>
      <c r="P72" s="38"/>
      <c r="Q72" s="38"/>
      <c r="R72" s="38"/>
      <c r="S72" s="38" t="s">
        <v>79</v>
      </c>
      <c r="T72" s="38"/>
      <c r="U72" s="38"/>
      <c r="V72" s="33">
        <f>0</f>
        <v>0</v>
      </c>
      <c r="W72" s="33"/>
      <c r="X72" s="33">
        <f>0</f>
        <v>0</v>
      </c>
      <c r="Y72" s="33"/>
      <c r="Z72" s="33">
        <f>0</f>
        <v>0</v>
      </c>
      <c r="AA72" s="33"/>
      <c r="AB72" s="6">
        <f t="shared" si="54"/>
        <v>0</v>
      </c>
      <c r="AC72" s="33">
        <f t="shared" si="54"/>
        <v>0</v>
      </c>
      <c r="AD72" s="33"/>
      <c r="AE72" s="6">
        <f t="shared" si="55"/>
        <v>0</v>
      </c>
      <c r="AF72" s="33">
        <f t="shared" si="55"/>
        <v>0</v>
      </c>
      <c r="AG72" s="33"/>
      <c r="AH72" s="6">
        <f t="shared" si="56"/>
        <v>0</v>
      </c>
      <c r="AI72" s="33">
        <f t="shared" si="56"/>
        <v>0</v>
      </c>
      <c r="AJ72" s="33"/>
      <c r="AK72" s="6">
        <f t="shared" si="57"/>
        <v>0</v>
      </c>
      <c r="AL72" s="33">
        <f t="shared" si="57"/>
        <v>0</v>
      </c>
      <c r="AM72" s="33"/>
      <c r="AN72" s="6">
        <f t="shared" si="58"/>
        <v>0</v>
      </c>
      <c r="AO72" s="6">
        <f t="shared" si="58"/>
        <v>0</v>
      </c>
      <c r="AP72" s="33">
        <f t="shared" si="58"/>
        <v>0</v>
      </c>
      <c r="AQ72" s="33"/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6">
        <f t="shared" si="59"/>
        <v>0</v>
      </c>
      <c r="AZ72" s="33">
        <f t="shared" si="59"/>
        <v>0</v>
      </c>
      <c r="BA72" s="33"/>
      <c r="BB72" s="33"/>
      <c r="BC72" s="6">
        <f>0</f>
        <v>0</v>
      </c>
    </row>
    <row r="73" spans="1:55" s="1" customFormat="1" ht="14.1" customHeight="1" x14ac:dyDescent="0.2">
      <c r="A73" s="42" t="s">
        <v>116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 t="s">
        <v>141</v>
      </c>
      <c r="N73" s="38"/>
      <c r="O73" s="38" t="s">
        <v>67</v>
      </c>
      <c r="P73" s="38"/>
      <c r="Q73" s="38"/>
      <c r="R73" s="38"/>
      <c r="S73" s="38" t="s">
        <v>84</v>
      </c>
      <c r="T73" s="38"/>
      <c r="U73" s="38"/>
      <c r="V73" s="33">
        <f>0</f>
        <v>0</v>
      </c>
      <c r="W73" s="33"/>
      <c r="X73" s="33">
        <f>0</f>
        <v>0</v>
      </c>
      <c r="Y73" s="33"/>
      <c r="Z73" s="33">
        <f>0</f>
        <v>0</v>
      </c>
      <c r="AA73" s="33"/>
      <c r="AB73" s="6">
        <f t="shared" si="54"/>
        <v>0</v>
      </c>
      <c r="AC73" s="33">
        <f t="shared" si="54"/>
        <v>0</v>
      </c>
      <c r="AD73" s="33"/>
      <c r="AE73" s="6">
        <f t="shared" si="55"/>
        <v>0</v>
      </c>
      <c r="AF73" s="33">
        <f t="shared" si="55"/>
        <v>0</v>
      </c>
      <c r="AG73" s="33"/>
      <c r="AH73" s="6">
        <f t="shared" si="56"/>
        <v>0</v>
      </c>
      <c r="AI73" s="33">
        <f t="shared" si="56"/>
        <v>0</v>
      </c>
      <c r="AJ73" s="33"/>
      <c r="AK73" s="6">
        <f t="shared" si="57"/>
        <v>0</v>
      </c>
      <c r="AL73" s="33">
        <f t="shared" si="57"/>
        <v>0</v>
      </c>
      <c r="AM73" s="33"/>
      <c r="AN73" s="6">
        <f t="shared" si="58"/>
        <v>0</v>
      </c>
      <c r="AO73" s="6">
        <f t="shared" si="58"/>
        <v>0</v>
      </c>
      <c r="AP73" s="33">
        <f t="shared" si="58"/>
        <v>0</v>
      </c>
      <c r="AQ73" s="33"/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6">
        <f t="shared" si="59"/>
        <v>0</v>
      </c>
      <c r="AZ73" s="33">
        <f t="shared" si="59"/>
        <v>0</v>
      </c>
      <c r="BA73" s="33"/>
      <c r="BB73" s="33"/>
      <c r="BC73" s="6">
        <f>0</f>
        <v>0</v>
      </c>
    </row>
    <row r="74" spans="1:55" s="1" customFormat="1" ht="54.95" customHeight="1" x14ac:dyDescent="0.2">
      <c r="A74" s="41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4" t="s">
        <v>143</v>
      </c>
      <c r="N74" s="44"/>
      <c r="O74" s="44" t="s">
        <v>67</v>
      </c>
      <c r="P74" s="44"/>
      <c r="Q74" s="44"/>
      <c r="R74" s="44"/>
      <c r="S74" s="44" t="s">
        <v>68</v>
      </c>
      <c r="T74" s="44"/>
      <c r="U74" s="44"/>
      <c r="V74" s="33">
        <f>425754</f>
        <v>425754</v>
      </c>
      <c r="W74" s="33"/>
      <c r="X74" s="33">
        <f>425754</f>
        <v>425754</v>
      </c>
      <c r="Y74" s="33"/>
      <c r="Z74" s="33">
        <f>0</f>
        <v>0</v>
      </c>
      <c r="AA74" s="33"/>
      <c r="AB74" s="6">
        <f t="shared" si="54"/>
        <v>0</v>
      </c>
      <c r="AC74" s="33">
        <f t="shared" si="54"/>
        <v>0</v>
      </c>
      <c r="AD74" s="33"/>
      <c r="AE74" s="6">
        <f t="shared" si="55"/>
        <v>0</v>
      </c>
      <c r="AF74" s="33">
        <f t="shared" si="55"/>
        <v>0</v>
      </c>
      <c r="AG74" s="33"/>
      <c r="AH74" s="6">
        <f t="shared" si="56"/>
        <v>0</v>
      </c>
      <c r="AI74" s="33">
        <f t="shared" si="56"/>
        <v>0</v>
      </c>
      <c r="AJ74" s="33"/>
      <c r="AK74" s="6">
        <f>0</f>
        <v>0</v>
      </c>
      <c r="AL74" s="33">
        <f>425754</f>
        <v>425754</v>
      </c>
      <c r="AM74" s="33"/>
      <c r="AN74" s="6">
        <f>425754</f>
        <v>425754</v>
      </c>
      <c r="AO74" s="6">
        <f>340641.97</f>
        <v>340641.97</v>
      </c>
      <c r="AP74" s="33">
        <f>340641.97</f>
        <v>340641.97</v>
      </c>
      <c r="AQ74" s="33"/>
      <c r="AR74" s="6">
        <f t="shared" ref="AR74:AY74" si="60">0</f>
        <v>0</v>
      </c>
      <c r="AS74" s="6">
        <f t="shared" si="60"/>
        <v>0</v>
      </c>
      <c r="AT74" s="6">
        <f t="shared" si="60"/>
        <v>0</v>
      </c>
      <c r="AU74" s="6">
        <f t="shared" si="60"/>
        <v>0</v>
      </c>
      <c r="AV74" s="6">
        <f t="shared" si="60"/>
        <v>0</v>
      </c>
      <c r="AW74" s="6">
        <f t="shared" si="60"/>
        <v>0</v>
      </c>
      <c r="AX74" s="6">
        <f t="shared" si="60"/>
        <v>0</v>
      </c>
      <c r="AY74" s="6">
        <f t="shared" si="60"/>
        <v>0</v>
      </c>
      <c r="AZ74" s="33">
        <f>340641.97</f>
        <v>340641.97</v>
      </c>
      <c r="BA74" s="33"/>
      <c r="BB74" s="33"/>
      <c r="BC74" s="6">
        <f>340641.97</f>
        <v>340641.97</v>
      </c>
    </row>
    <row r="75" spans="1:55" s="1" customFormat="1" ht="14.1" customHeight="1" x14ac:dyDescent="0.2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 t="s">
        <v>16</v>
      </c>
      <c r="N75" s="36"/>
      <c r="O75" s="36" t="s">
        <v>16</v>
      </c>
      <c r="P75" s="36"/>
      <c r="Q75" s="36"/>
      <c r="R75" s="36"/>
      <c r="S75" s="36" t="s">
        <v>16</v>
      </c>
      <c r="T75" s="36"/>
      <c r="U75" s="36"/>
      <c r="V75" s="29" t="s">
        <v>16</v>
      </c>
      <c r="W75" s="29"/>
      <c r="X75" s="29" t="s">
        <v>16</v>
      </c>
      <c r="Y75" s="29"/>
      <c r="Z75" s="29" t="s">
        <v>16</v>
      </c>
      <c r="AA75" s="29"/>
      <c r="AB75" s="7" t="s">
        <v>16</v>
      </c>
      <c r="AC75" s="29" t="s">
        <v>16</v>
      </c>
      <c r="AD75" s="29"/>
      <c r="AE75" s="7" t="s">
        <v>16</v>
      </c>
      <c r="AF75" s="29" t="s">
        <v>16</v>
      </c>
      <c r="AG75" s="29"/>
      <c r="AH75" s="7" t="s">
        <v>16</v>
      </c>
      <c r="AI75" s="29" t="s">
        <v>16</v>
      </c>
      <c r="AJ75" s="29"/>
      <c r="AK75" s="7" t="s">
        <v>16</v>
      </c>
      <c r="AL75" s="29" t="s">
        <v>16</v>
      </c>
      <c r="AM75" s="29"/>
      <c r="AN75" s="7" t="s">
        <v>16</v>
      </c>
      <c r="AO75" s="7" t="s">
        <v>16</v>
      </c>
      <c r="AP75" s="29" t="s">
        <v>16</v>
      </c>
      <c r="AQ75" s="29"/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7" t="s">
        <v>16</v>
      </c>
      <c r="AZ75" s="29" t="s">
        <v>16</v>
      </c>
      <c r="BA75" s="29"/>
      <c r="BB75" s="29"/>
      <c r="BC75" s="7" t="s">
        <v>16</v>
      </c>
    </row>
    <row r="76" spans="1:55" s="1" customFormat="1" ht="14.1" customHeight="1" x14ac:dyDescent="0.2">
      <c r="A76" s="30" t="s">
        <v>145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 t="s">
        <v>146</v>
      </c>
      <c r="N76" s="31"/>
      <c r="O76" s="31" t="s">
        <v>67</v>
      </c>
      <c r="P76" s="31"/>
      <c r="Q76" s="31"/>
      <c r="R76" s="31"/>
      <c r="S76" s="31" t="s">
        <v>72</v>
      </c>
      <c r="T76" s="31"/>
      <c r="U76" s="31"/>
      <c r="V76" s="27">
        <f>327000</f>
        <v>327000</v>
      </c>
      <c r="W76" s="27"/>
      <c r="X76" s="27">
        <f>327000</f>
        <v>327000</v>
      </c>
      <c r="Y76" s="27"/>
      <c r="Z76" s="27">
        <f>0</f>
        <v>0</v>
      </c>
      <c r="AA76" s="27"/>
      <c r="AB76" s="8">
        <f t="shared" ref="AB76:AC80" si="61">0</f>
        <v>0</v>
      </c>
      <c r="AC76" s="27">
        <f t="shared" si="61"/>
        <v>0</v>
      </c>
      <c r="AD76" s="27"/>
      <c r="AE76" s="8">
        <f t="shared" ref="AE76:AF80" si="62">0</f>
        <v>0</v>
      </c>
      <c r="AF76" s="27">
        <f t="shared" si="62"/>
        <v>0</v>
      </c>
      <c r="AG76" s="27"/>
      <c r="AH76" s="8">
        <f t="shared" ref="AH76:AI80" si="63">0</f>
        <v>0</v>
      </c>
      <c r="AI76" s="27">
        <f t="shared" si="63"/>
        <v>0</v>
      </c>
      <c r="AJ76" s="27"/>
      <c r="AK76" s="8">
        <f>0</f>
        <v>0</v>
      </c>
      <c r="AL76" s="27">
        <f>327000</f>
        <v>327000</v>
      </c>
      <c r="AM76" s="27"/>
      <c r="AN76" s="8">
        <f>327000</f>
        <v>327000</v>
      </c>
      <c r="AO76" s="8">
        <f>261629.78</f>
        <v>261629.78</v>
      </c>
      <c r="AP76" s="27">
        <f>261629.78</f>
        <v>261629.78</v>
      </c>
      <c r="AQ76" s="27"/>
      <c r="AR76" s="8">
        <f t="shared" ref="AR76:AY80" si="64">0</f>
        <v>0</v>
      </c>
      <c r="AS76" s="8">
        <f t="shared" si="64"/>
        <v>0</v>
      </c>
      <c r="AT76" s="8">
        <f t="shared" si="64"/>
        <v>0</v>
      </c>
      <c r="AU76" s="8">
        <f t="shared" si="64"/>
        <v>0</v>
      </c>
      <c r="AV76" s="8">
        <f t="shared" si="64"/>
        <v>0</v>
      </c>
      <c r="AW76" s="8">
        <f t="shared" si="64"/>
        <v>0</v>
      </c>
      <c r="AX76" s="8">
        <f t="shared" si="64"/>
        <v>0</v>
      </c>
      <c r="AY76" s="8">
        <f t="shared" si="64"/>
        <v>0</v>
      </c>
      <c r="AZ76" s="27">
        <f>261629.78</f>
        <v>261629.78</v>
      </c>
      <c r="BA76" s="27"/>
      <c r="BB76" s="27"/>
      <c r="BC76" s="8">
        <f>261629.78</f>
        <v>261629.78</v>
      </c>
    </row>
    <row r="77" spans="1:55" s="1" customFormat="1" ht="14.1" customHeight="1" x14ac:dyDescent="0.2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 t="s">
        <v>148</v>
      </c>
      <c r="N77" s="38"/>
      <c r="O77" s="38" t="s">
        <v>67</v>
      </c>
      <c r="P77" s="38"/>
      <c r="Q77" s="38"/>
      <c r="R77" s="38"/>
      <c r="S77" s="38" t="s">
        <v>79</v>
      </c>
      <c r="T77" s="38"/>
      <c r="U77" s="38"/>
      <c r="V77" s="33">
        <f>0</f>
        <v>0</v>
      </c>
      <c r="W77" s="33"/>
      <c r="X77" s="33">
        <f>0</f>
        <v>0</v>
      </c>
      <c r="Y77" s="33"/>
      <c r="Z77" s="33">
        <f>0</f>
        <v>0</v>
      </c>
      <c r="AA77" s="33"/>
      <c r="AB77" s="6">
        <f t="shared" si="61"/>
        <v>0</v>
      </c>
      <c r="AC77" s="33">
        <f t="shared" si="61"/>
        <v>0</v>
      </c>
      <c r="AD77" s="33"/>
      <c r="AE77" s="6">
        <f t="shared" si="62"/>
        <v>0</v>
      </c>
      <c r="AF77" s="33">
        <f t="shared" si="62"/>
        <v>0</v>
      </c>
      <c r="AG77" s="33"/>
      <c r="AH77" s="6">
        <f t="shared" si="63"/>
        <v>0</v>
      </c>
      <c r="AI77" s="33">
        <f t="shared" si="63"/>
        <v>0</v>
      </c>
      <c r="AJ77" s="33"/>
      <c r="AK77" s="6">
        <f>0</f>
        <v>0</v>
      </c>
      <c r="AL77" s="33">
        <f>0</f>
        <v>0</v>
      </c>
      <c r="AM77" s="33"/>
      <c r="AN77" s="6">
        <f>0</f>
        <v>0</v>
      </c>
      <c r="AO77" s="6">
        <f>0</f>
        <v>0</v>
      </c>
      <c r="AP77" s="33">
        <f>0</f>
        <v>0</v>
      </c>
      <c r="AQ77" s="33"/>
      <c r="AR77" s="6">
        <f t="shared" si="64"/>
        <v>0</v>
      </c>
      <c r="AS77" s="6">
        <f t="shared" si="64"/>
        <v>0</v>
      </c>
      <c r="AT77" s="6">
        <f t="shared" si="64"/>
        <v>0</v>
      </c>
      <c r="AU77" s="6">
        <f t="shared" si="64"/>
        <v>0</v>
      </c>
      <c r="AV77" s="6">
        <f t="shared" si="64"/>
        <v>0</v>
      </c>
      <c r="AW77" s="6">
        <f t="shared" si="64"/>
        <v>0</v>
      </c>
      <c r="AX77" s="6">
        <f t="shared" si="64"/>
        <v>0</v>
      </c>
      <c r="AY77" s="6">
        <f t="shared" si="64"/>
        <v>0</v>
      </c>
      <c r="AZ77" s="33">
        <f>0</f>
        <v>0</v>
      </c>
      <c r="BA77" s="33"/>
      <c r="BB77" s="33"/>
      <c r="BC77" s="6">
        <f>0</f>
        <v>0</v>
      </c>
    </row>
    <row r="78" spans="1:55" s="1" customFormat="1" ht="14.1" customHeight="1" x14ac:dyDescent="0.2">
      <c r="A78" s="42" t="s">
        <v>149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 t="s">
        <v>150</v>
      </c>
      <c r="N78" s="38"/>
      <c r="O78" s="38" t="s">
        <v>67</v>
      </c>
      <c r="P78" s="38"/>
      <c r="Q78" s="38"/>
      <c r="R78" s="38"/>
      <c r="S78" s="38" t="s">
        <v>84</v>
      </c>
      <c r="T78" s="38"/>
      <c r="U78" s="38"/>
      <c r="V78" s="33">
        <f>98754</f>
        <v>98754</v>
      </c>
      <c r="W78" s="33"/>
      <c r="X78" s="33">
        <f>98754</f>
        <v>98754</v>
      </c>
      <c r="Y78" s="33"/>
      <c r="Z78" s="33">
        <f>0</f>
        <v>0</v>
      </c>
      <c r="AA78" s="33"/>
      <c r="AB78" s="6">
        <f t="shared" si="61"/>
        <v>0</v>
      </c>
      <c r="AC78" s="33">
        <f t="shared" si="61"/>
        <v>0</v>
      </c>
      <c r="AD78" s="33"/>
      <c r="AE78" s="6">
        <f t="shared" si="62"/>
        <v>0</v>
      </c>
      <c r="AF78" s="33">
        <f t="shared" si="62"/>
        <v>0</v>
      </c>
      <c r="AG78" s="33"/>
      <c r="AH78" s="6">
        <f t="shared" si="63"/>
        <v>0</v>
      </c>
      <c r="AI78" s="33">
        <f t="shared" si="63"/>
        <v>0</v>
      </c>
      <c r="AJ78" s="33"/>
      <c r="AK78" s="6">
        <f>0</f>
        <v>0</v>
      </c>
      <c r="AL78" s="33">
        <f>98754</f>
        <v>98754</v>
      </c>
      <c r="AM78" s="33"/>
      <c r="AN78" s="6">
        <f>98754</f>
        <v>98754</v>
      </c>
      <c r="AO78" s="6">
        <f>79012.19</f>
        <v>79012.19</v>
      </c>
      <c r="AP78" s="33">
        <f>79012.19</f>
        <v>79012.19</v>
      </c>
      <c r="AQ78" s="33"/>
      <c r="AR78" s="6">
        <f t="shared" si="64"/>
        <v>0</v>
      </c>
      <c r="AS78" s="6">
        <f t="shared" si="64"/>
        <v>0</v>
      </c>
      <c r="AT78" s="6">
        <f t="shared" si="64"/>
        <v>0</v>
      </c>
      <c r="AU78" s="6">
        <f t="shared" si="64"/>
        <v>0</v>
      </c>
      <c r="AV78" s="6">
        <f t="shared" si="64"/>
        <v>0</v>
      </c>
      <c r="AW78" s="6">
        <f t="shared" si="64"/>
        <v>0</v>
      </c>
      <c r="AX78" s="6">
        <f t="shared" si="64"/>
        <v>0</v>
      </c>
      <c r="AY78" s="6">
        <f t="shared" si="64"/>
        <v>0</v>
      </c>
      <c r="AZ78" s="33">
        <f>79012.19</f>
        <v>79012.19</v>
      </c>
      <c r="BA78" s="33"/>
      <c r="BB78" s="33"/>
      <c r="BC78" s="6">
        <f>79012.19</f>
        <v>79012.19</v>
      </c>
    </row>
    <row r="79" spans="1:55" s="1" customFormat="1" ht="33.950000000000003" customHeight="1" x14ac:dyDescent="0.2">
      <c r="A79" s="41" t="s">
        <v>151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4" t="s">
        <v>152</v>
      </c>
      <c r="N79" s="44"/>
      <c r="O79" s="44" t="s">
        <v>153</v>
      </c>
      <c r="P79" s="44"/>
      <c r="Q79" s="44"/>
      <c r="R79" s="44"/>
      <c r="S79" s="44" t="s">
        <v>68</v>
      </c>
      <c r="T79" s="44"/>
      <c r="U79" s="44"/>
      <c r="V79" s="33">
        <f>0</f>
        <v>0</v>
      </c>
      <c r="W79" s="33"/>
      <c r="X79" s="33">
        <f>0</f>
        <v>0</v>
      </c>
      <c r="Y79" s="33"/>
      <c r="Z79" s="33">
        <f>0</f>
        <v>0</v>
      </c>
      <c r="AA79" s="33"/>
      <c r="AB79" s="6">
        <f t="shared" si="61"/>
        <v>0</v>
      </c>
      <c r="AC79" s="33">
        <f t="shared" si="61"/>
        <v>0</v>
      </c>
      <c r="AD79" s="33"/>
      <c r="AE79" s="6">
        <f t="shared" si="62"/>
        <v>0</v>
      </c>
      <c r="AF79" s="33">
        <f t="shared" si="62"/>
        <v>0</v>
      </c>
      <c r="AG79" s="33"/>
      <c r="AH79" s="6">
        <f t="shared" si="63"/>
        <v>0</v>
      </c>
      <c r="AI79" s="33">
        <f t="shared" si="63"/>
        <v>0</v>
      </c>
      <c r="AJ79" s="33"/>
      <c r="AK79" s="6">
        <f>0</f>
        <v>0</v>
      </c>
      <c r="AL79" s="33">
        <f>0</f>
        <v>0</v>
      </c>
      <c r="AM79" s="33"/>
      <c r="AN79" s="6">
        <f t="shared" ref="AN79:AP80" si="65">0</f>
        <v>0</v>
      </c>
      <c r="AO79" s="6">
        <f t="shared" si="65"/>
        <v>0</v>
      </c>
      <c r="AP79" s="33">
        <f t="shared" si="65"/>
        <v>0</v>
      </c>
      <c r="AQ79" s="33"/>
      <c r="AR79" s="6">
        <f t="shared" si="64"/>
        <v>0</v>
      </c>
      <c r="AS79" s="6">
        <f t="shared" si="64"/>
        <v>0</v>
      </c>
      <c r="AT79" s="6">
        <f t="shared" si="64"/>
        <v>0</v>
      </c>
      <c r="AU79" s="6">
        <f t="shared" si="64"/>
        <v>0</v>
      </c>
      <c r="AV79" s="6">
        <f t="shared" si="64"/>
        <v>0</v>
      </c>
      <c r="AW79" s="6">
        <f t="shared" si="64"/>
        <v>0</v>
      </c>
      <c r="AX79" s="6">
        <f t="shared" si="64"/>
        <v>0</v>
      </c>
      <c r="AY79" s="6">
        <f t="shared" si="64"/>
        <v>0</v>
      </c>
      <c r="AZ79" s="33">
        <f>0</f>
        <v>0</v>
      </c>
      <c r="BA79" s="33"/>
      <c r="BB79" s="33"/>
      <c r="BC79" s="6">
        <f>0</f>
        <v>0</v>
      </c>
    </row>
    <row r="80" spans="1:55" s="1" customFormat="1" ht="14.1" customHeight="1" x14ac:dyDescent="0.2">
      <c r="A80" s="41" t="s">
        <v>154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4" t="s">
        <v>155</v>
      </c>
      <c r="N80" s="44"/>
      <c r="O80" s="44" t="s">
        <v>156</v>
      </c>
      <c r="P80" s="44"/>
      <c r="Q80" s="44"/>
      <c r="R80" s="44"/>
      <c r="S80" s="44" t="s">
        <v>68</v>
      </c>
      <c r="T80" s="44"/>
      <c r="U80" s="44"/>
      <c r="V80" s="33">
        <f>0</f>
        <v>0</v>
      </c>
      <c r="W80" s="33"/>
      <c r="X80" s="33">
        <f>0</f>
        <v>0</v>
      </c>
      <c r="Y80" s="33"/>
      <c r="Z80" s="33">
        <f>0</f>
        <v>0</v>
      </c>
      <c r="AA80" s="33"/>
      <c r="AB80" s="6">
        <f t="shared" si="61"/>
        <v>0</v>
      </c>
      <c r="AC80" s="33">
        <f t="shared" si="61"/>
        <v>0</v>
      </c>
      <c r="AD80" s="33"/>
      <c r="AE80" s="6">
        <f t="shared" si="62"/>
        <v>0</v>
      </c>
      <c r="AF80" s="33">
        <f t="shared" si="62"/>
        <v>0</v>
      </c>
      <c r="AG80" s="33"/>
      <c r="AH80" s="6">
        <f t="shared" si="63"/>
        <v>0</v>
      </c>
      <c r="AI80" s="33">
        <f t="shared" si="63"/>
        <v>0</v>
      </c>
      <c r="AJ80" s="33"/>
      <c r="AK80" s="6">
        <f>0</f>
        <v>0</v>
      </c>
      <c r="AL80" s="33">
        <f>0</f>
        <v>0</v>
      </c>
      <c r="AM80" s="33"/>
      <c r="AN80" s="6">
        <f t="shared" si="65"/>
        <v>0</v>
      </c>
      <c r="AO80" s="6">
        <f t="shared" si="65"/>
        <v>0</v>
      </c>
      <c r="AP80" s="33">
        <f t="shared" si="65"/>
        <v>0</v>
      </c>
      <c r="AQ80" s="33"/>
      <c r="AR80" s="6">
        <f t="shared" si="64"/>
        <v>0</v>
      </c>
      <c r="AS80" s="6">
        <f t="shared" si="64"/>
        <v>0</v>
      </c>
      <c r="AT80" s="6">
        <f t="shared" si="64"/>
        <v>0</v>
      </c>
      <c r="AU80" s="6">
        <f t="shared" si="64"/>
        <v>0</v>
      </c>
      <c r="AV80" s="6">
        <f t="shared" si="64"/>
        <v>0</v>
      </c>
      <c r="AW80" s="6">
        <f t="shared" si="64"/>
        <v>0</v>
      </c>
      <c r="AX80" s="6">
        <f t="shared" si="64"/>
        <v>0</v>
      </c>
      <c r="AY80" s="6">
        <f t="shared" si="64"/>
        <v>0</v>
      </c>
      <c r="AZ80" s="33">
        <f>0</f>
        <v>0</v>
      </c>
      <c r="BA80" s="33"/>
      <c r="BB80" s="33"/>
      <c r="BC80" s="6">
        <f>0</f>
        <v>0</v>
      </c>
    </row>
    <row r="81" spans="1:55" s="1" customFormat="1" ht="14.1" customHeight="1" x14ac:dyDescent="0.2">
      <c r="A81" s="35" t="s">
        <v>157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 t="s">
        <v>16</v>
      </c>
      <c r="N81" s="36"/>
      <c r="O81" s="36" t="s">
        <v>16</v>
      </c>
      <c r="P81" s="36"/>
      <c r="Q81" s="36"/>
      <c r="R81" s="36"/>
      <c r="S81" s="36" t="s">
        <v>16</v>
      </c>
      <c r="T81" s="36"/>
      <c r="U81" s="36"/>
      <c r="V81" s="29" t="s">
        <v>16</v>
      </c>
      <c r="W81" s="29"/>
      <c r="X81" s="29" t="s">
        <v>16</v>
      </c>
      <c r="Y81" s="29"/>
      <c r="Z81" s="29" t="s">
        <v>16</v>
      </c>
      <c r="AA81" s="29"/>
      <c r="AB81" s="7" t="s">
        <v>16</v>
      </c>
      <c r="AC81" s="29" t="s">
        <v>16</v>
      </c>
      <c r="AD81" s="29"/>
      <c r="AE81" s="7" t="s">
        <v>16</v>
      </c>
      <c r="AF81" s="29" t="s">
        <v>16</v>
      </c>
      <c r="AG81" s="29"/>
      <c r="AH81" s="7" t="s">
        <v>16</v>
      </c>
      <c r="AI81" s="29" t="s">
        <v>16</v>
      </c>
      <c r="AJ81" s="29"/>
      <c r="AK81" s="7" t="s">
        <v>16</v>
      </c>
      <c r="AL81" s="29" t="s">
        <v>16</v>
      </c>
      <c r="AM81" s="29"/>
      <c r="AN81" s="7" t="s">
        <v>16</v>
      </c>
      <c r="AO81" s="7" t="s">
        <v>16</v>
      </c>
      <c r="AP81" s="29" t="s">
        <v>16</v>
      </c>
      <c r="AQ81" s="29"/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7" t="s">
        <v>16</v>
      </c>
      <c r="AZ81" s="29" t="s">
        <v>16</v>
      </c>
      <c r="BA81" s="29"/>
      <c r="BB81" s="29"/>
      <c r="BC81" s="7" t="s">
        <v>16</v>
      </c>
    </row>
    <row r="82" spans="1:55" s="1" customFormat="1" ht="14.1" customHeight="1" x14ac:dyDescent="0.2">
      <c r="A82" s="30" t="s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159</v>
      </c>
      <c r="N82" s="31"/>
      <c r="O82" s="31" t="s">
        <v>156</v>
      </c>
      <c r="P82" s="31"/>
      <c r="Q82" s="31"/>
      <c r="R82" s="31"/>
      <c r="S82" s="31" t="s">
        <v>72</v>
      </c>
      <c r="T82" s="31"/>
      <c r="U82" s="31"/>
      <c r="V82" s="27">
        <f>0</f>
        <v>0</v>
      </c>
      <c r="W82" s="27"/>
      <c r="X82" s="27">
        <f>0</f>
        <v>0</v>
      </c>
      <c r="Y82" s="27"/>
      <c r="Z82" s="27">
        <f>0</f>
        <v>0</v>
      </c>
      <c r="AA82" s="27"/>
      <c r="AB82" s="8">
        <f t="shared" ref="AB82:AC85" si="66">0</f>
        <v>0</v>
      </c>
      <c r="AC82" s="27">
        <f t="shared" si="66"/>
        <v>0</v>
      </c>
      <c r="AD82" s="27"/>
      <c r="AE82" s="8">
        <f t="shared" ref="AE82:AF85" si="67">0</f>
        <v>0</v>
      </c>
      <c r="AF82" s="27">
        <f t="shared" si="67"/>
        <v>0</v>
      </c>
      <c r="AG82" s="27"/>
      <c r="AH82" s="8">
        <f t="shared" ref="AH82:AI85" si="68">0</f>
        <v>0</v>
      </c>
      <c r="AI82" s="27">
        <f t="shared" si="68"/>
        <v>0</v>
      </c>
      <c r="AJ82" s="27"/>
      <c r="AK82" s="8">
        <f t="shared" ref="AK82:AL85" si="69">0</f>
        <v>0</v>
      </c>
      <c r="AL82" s="27">
        <f t="shared" si="69"/>
        <v>0</v>
      </c>
      <c r="AM82" s="27"/>
      <c r="AN82" s="8">
        <f t="shared" ref="AN82:AP85" si="70">0</f>
        <v>0</v>
      </c>
      <c r="AO82" s="8">
        <f t="shared" si="70"/>
        <v>0</v>
      </c>
      <c r="AP82" s="27">
        <f t="shared" si="70"/>
        <v>0</v>
      </c>
      <c r="AQ82" s="27"/>
      <c r="AR82" s="8">
        <f t="shared" ref="AR82:AZ85" si="71">0</f>
        <v>0</v>
      </c>
      <c r="AS82" s="8">
        <f t="shared" si="71"/>
        <v>0</v>
      </c>
      <c r="AT82" s="8">
        <f t="shared" si="71"/>
        <v>0</v>
      </c>
      <c r="AU82" s="8">
        <f t="shared" si="71"/>
        <v>0</v>
      </c>
      <c r="AV82" s="8">
        <f t="shared" si="71"/>
        <v>0</v>
      </c>
      <c r="AW82" s="8">
        <f t="shared" si="71"/>
        <v>0</v>
      </c>
      <c r="AX82" s="8">
        <f t="shared" si="71"/>
        <v>0</v>
      </c>
      <c r="AY82" s="8">
        <f t="shared" si="71"/>
        <v>0</v>
      </c>
      <c r="AZ82" s="27">
        <f t="shared" si="71"/>
        <v>0</v>
      </c>
      <c r="BA82" s="27"/>
      <c r="BB82" s="27"/>
      <c r="BC82" s="8">
        <f>0</f>
        <v>0</v>
      </c>
    </row>
    <row r="83" spans="1:55" s="1" customFormat="1" ht="14.1" customHeight="1" x14ac:dyDescent="0.2">
      <c r="A83" s="42" t="s">
        <v>147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 t="s">
        <v>160</v>
      </c>
      <c r="N83" s="38"/>
      <c r="O83" s="38" t="s">
        <v>156</v>
      </c>
      <c r="P83" s="38"/>
      <c r="Q83" s="38"/>
      <c r="R83" s="38"/>
      <c r="S83" s="38" t="s">
        <v>79</v>
      </c>
      <c r="T83" s="38"/>
      <c r="U83" s="38"/>
      <c r="V83" s="33">
        <f>0</f>
        <v>0</v>
      </c>
      <c r="W83" s="33"/>
      <c r="X83" s="33">
        <f>0</f>
        <v>0</v>
      </c>
      <c r="Y83" s="33"/>
      <c r="Z83" s="33">
        <f>0</f>
        <v>0</v>
      </c>
      <c r="AA83" s="33"/>
      <c r="AB83" s="6">
        <f t="shared" si="66"/>
        <v>0</v>
      </c>
      <c r="AC83" s="33">
        <f t="shared" si="66"/>
        <v>0</v>
      </c>
      <c r="AD83" s="33"/>
      <c r="AE83" s="6">
        <f t="shared" si="67"/>
        <v>0</v>
      </c>
      <c r="AF83" s="33">
        <f t="shared" si="67"/>
        <v>0</v>
      </c>
      <c r="AG83" s="33"/>
      <c r="AH83" s="6">
        <f t="shared" si="68"/>
        <v>0</v>
      </c>
      <c r="AI83" s="33">
        <f t="shared" si="68"/>
        <v>0</v>
      </c>
      <c r="AJ83" s="33"/>
      <c r="AK83" s="6">
        <f t="shared" si="69"/>
        <v>0</v>
      </c>
      <c r="AL83" s="33">
        <f t="shared" si="69"/>
        <v>0</v>
      </c>
      <c r="AM83" s="33"/>
      <c r="AN83" s="6">
        <f t="shared" si="70"/>
        <v>0</v>
      </c>
      <c r="AO83" s="6">
        <f t="shared" si="70"/>
        <v>0</v>
      </c>
      <c r="AP83" s="33">
        <f t="shared" si="70"/>
        <v>0</v>
      </c>
      <c r="AQ83" s="33"/>
      <c r="AR83" s="6">
        <f t="shared" si="71"/>
        <v>0</v>
      </c>
      <c r="AS83" s="6">
        <f t="shared" si="71"/>
        <v>0</v>
      </c>
      <c r="AT83" s="6">
        <f t="shared" si="71"/>
        <v>0</v>
      </c>
      <c r="AU83" s="6">
        <f t="shared" si="71"/>
        <v>0</v>
      </c>
      <c r="AV83" s="6">
        <f t="shared" si="71"/>
        <v>0</v>
      </c>
      <c r="AW83" s="6">
        <f t="shared" si="71"/>
        <v>0</v>
      </c>
      <c r="AX83" s="6">
        <f t="shared" si="71"/>
        <v>0</v>
      </c>
      <c r="AY83" s="6">
        <f t="shared" si="71"/>
        <v>0</v>
      </c>
      <c r="AZ83" s="33">
        <f t="shared" si="71"/>
        <v>0</v>
      </c>
      <c r="BA83" s="33"/>
      <c r="BB83" s="33"/>
      <c r="BC83" s="6">
        <f>0</f>
        <v>0</v>
      </c>
    </row>
    <row r="84" spans="1:55" s="1" customFormat="1" ht="14.1" customHeight="1" x14ac:dyDescent="0.2">
      <c r="A84" s="42" t="s">
        <v>149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 t="s">
        <v>161</v>
      </c>
      <c r="N84" s="38"/>
      <c r="O84" s="38" t="s">
        <v>156</v>
      </c>
      <c r="P84" s="38"/>
      <c r="Q84" s="38"/>
      <c r="R84" s="38"/>
      <c r="S84" s="38" t="s">
        <v>84</v>
      </c>
      <c r="T84" s="38"/>
      <c r="U84" s="38"/>
      <c r="V84" s="33">
        <f>0</f>
        <v>0</v>
      </c>
      <c r="W84" s="33"/>
      <c r="X84" s="33">
        <f>0</f>
        <v>0</v>
      </c>
      <c r="Y84" s="33"/>
      <c r="Z84" s="33">
        <f>0</f>
        <v>0</v>
      </c>
      <c r="AA84" s="33"/>
      <c r="AB84" s="6">
        <f t="shared" si="66"/>
        <v>0</v>
      </c>
      <c r="AC84" s="33">
        <f t="shared" si="66"/>
        <v>0</v>
      </c>
      <c r="AD84" s="33"/>
      <c r="AE84" s="6">
        <f t="shared" si="67"/>
        <v>0</v>
      </c>
      <c r="AF84" s="33">
        <f t="shared" si="67"/>
        <v>0</v>
      </c>
      <c r="AG84" s="33"/>
      <c r="AH84" s="6">
        <f t="shared" si="68"/>
        <v>0</v>
      </c>
      <c r="AI84" s="33">
        <f t="shared" si="68"/>
        <v>0</v>
      </c>
      <c r="AJ84" s="33"/>
      <c r="AK84" s="6">
        <f t="shared" si="69"/>
        <v>0</v>
      </c>
      <c r="AL84" s="33">
        <f t="shared" si="69"/>
        <v>0</v>
      </c>
      <c r="AM84" s="33"/>
      <c r="AN84" s="6">
        <f t="shared" si="70"/>
        <v>0</v>
      </c>
      <c r="AO84" s="6">
        <f t="shared" si="70"/>
        <v>0</v>
      </c>
      <c r="AP84" s="33">
        <f t="shared" si="70"/>
        <v>0</v>
      </c>
      <c r="AQ84" s="33"/>
      <c r="AR84" s="6">
        <f t="shared" si="71"/>
        <v>0</v>
      </c>
      <c r="AS84" s="6">
        <f t="shared" si="71"/>
        <v>0</v>
      </c>
      <c r="AT84" s="6">
        <f t="shared" si="71"/>
        <v>0</v>
      </c>
      <c r="AU84" s="6">
        <f t="shared" si="71"/>
        <v>0</v>
      </c>
      <c r="AV84" s="6">
        <f t="shared" si="71"/>
        <v>0</v>
      </c>
      <c r="AW84" s="6">
        <f t="shared" si="71"/>
        <v>0</v>
      </c>
      <c r="AX84" s="6">
        <f t="shared" si="71"/>
        <v>0</v>
      </c>
      <c r="AY84" s="6">
        <f t="shared" si="71"/>
        <v>0</v>
      </c>
      <c r="AZ84" s="33">
        <f t="shared" si="71"/>
        <v>0</v>
      </c>
      <c r="BA84" s="33"/>
      <c r="BB84" s="33"/>
      <c r="BC84" s="6">
        <f>0</f>
        <v>0</v>
      </c>
    </row>
    <row r="85" spans="1:55" s="1" customFormat="1" ht="14.1" customHeight="1" x14ac:dyDescent="0.2">
      <c r="A85" s="41" t="s">
        <v>162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4" t="s">
        <v>163</v>
      </c>
      <c r="N85" s="44"/>
      <c r="O85" s="44" t="s">
        <v>156</v>
      </c>
      <c r="P85" s="44"/>
      <c r="Q85" s="44"/>
      <c r="R85" s="44"/>
      <c r="S85" s="44" t="s">
        <v>68</v>
      </c>
      <c r="T85" s="44"/>
      <c r="U85" s="44"/>
      <c r="V85" s="33">
        <f>0</f>
        <v>0</v>
      </c>
      <c r="W85" s="33"/>
      <c r="X85" s="33">
        <f>0</f>
        <v>0</v>
      </c>
      <c r="Y85" s="33"/>
      <c r="Z85" s="33">
        <f>0</f>
        <v>0</v>
      </c>
      <c r="AA85" s="33"/>
      <c r="AB85" s="6">
        <f t="shared" si="66"/>
        <v>0</v>
      </c>
      <c r="AC85" s="33">
        <f t="shared" si="66"/>
        <v>0</v>
      </c>
      <c r="AD85" s="33"/>
      <c r="AE85" s="6">
        <f t="shared" si="67"/>
        <v>0</v>
      </c>
      <c r="AF85" s="33">
        <f t="shared" si="67"/>
        <v>0</v>
      </c>
      <c r="AG85" s="33"/>
      <c r="AH85" s="6">
        <f t="shared" si="68"/>
        <v>0</v>
      </c>
      <c r="AI85" s="33">
        <f t="shared" si="68"/>
        <v>0</v>
      </c>
      <c r="AJ85" s="33"/>
      <c r="AK85" s="6">
        <f t="shared" si="69"/>
        <v>0</v>
      </c>
      <c r="AL85" s="33">
        <f t="shared" si="69"/>
        <v>0</v>
      </c>
      <c r="AM85" s="33"/>
      <c r="AN85" s="6">
        <f t="shared" si="70"/>
        <v>0</v>
      </c>
      <c r="AO85" s="6">
        <f t="shared" si="70"/>
        <v>0</v>
      </c>
      <c r="AP85" s="33">
        <f t="shared" si="70"/>
        <v>0</v>
      </c>
      <c r="AQ85" s="33"/>
      <c r="AR85" s="6">
        <f t="shared" si="71"/>
        <v>0</v>
      </c>
      <c r="AS85" s="6">
        <f t="shared" si="71"/>
        <v>0</v>
      </c>
      <c r="AT85" s="6">
        <f t="shared" si="71"/>
        <v>0</v>
      </c>
      <c r="AU85" s="6">
        <f t="shared" si="71"/>
        <v>0</v>
      </c>
      <c r="AV85" s="6">
        <f t="shared" si="71"/>
        <v>0</v>
      </c>
      <c r="AW85" s="6">
        <f t="shared" si="71"/>
        <v>0</v>
      </c>
      <c r="AX85" s="6">
        <f t="shared" si="71"/>
        <v>0</v>
      </c>
      <c r="AY85" s="6">
        <f t="shared" si="71"/>
        <v>0</v>
      </c>
      <c r="AZ85" s="33">
        <f t="shared" si="71"/>
        <v>0</v>
      </c>
      <c r="BA85" s="33"/>
      <c r="BB85" s="33"/>
      <c r="BC85" s="6">
        <f>0</f>
        <v>0</v>
      </c>
    </row>
    <row r="86" spans="1:55" s="1" customFormat="1" ht="14.1" customHeight="1" x14ac:dyDescent="0.2">
      <c r="A86" s="35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 t="s">
        <v>16</v>
      </c>
      <c r="N86" s="36"/>
      <c r="O86" s="36" t="s">
        <v>16</v>
      </c>
      <c r="P86" s="36"/>
      <c r="Q86" s="36"/>
      <c r="R86" s="36"/>
      <c r="S86" s="36" t="s">
        <v>16</v>
      </c>
      <c r="T86" s="36"/>
      <c r="U86" s="36"/>
      <c r="V86" s="29" t="s">
        <v>16</v>
      </c>
      <c r="W86" s="29"/>
      <c r="X86" s="29" t="s">
        <v>16</v>
      </c>
      <c r="Y86" s="29"/>
      <c r="Z86" s="29" t="s">
        <v>16</v>
      </c>
      <c r="AA86" s="29"/>
      <c r="AB86" s="7" t="s">
        <v>16</v>
      </c>
      <c r="AC86" s="29" t="s">
        <v>16</v>
      </c>
      <c r="AD86" s="29"/>
      <c r="AE86" s="7" t="s">
        <v>16</v>
      </c>
      <c r="AF86" s="29" t="s">
        <v>16</v>
      </c>
      <c r="AG86" s="29"/>
      <c r="AH86" s="7" t="s">
        <v>16</v>
      </c>
      <c r="AI86" s="29" t="s">
        <v>16</v>
      </c>
      <c r="AJ86" s="29"/>
      <c r="AK86" s="7" t="s">
        <v>16</v>
      </c>
      <c r="AL86" s="29" t="s">
        <v>16</v>
      </c>
      <c r="AM86" s="29"/>
      <c r="AN86" s="7" t="s">
        <v>16</v>
      </c>
      <c r="AO86" s="7" t="s">
        <v>16</v>
      </c>
      <c r="AP86" s="29" t="s">
        <v>16</v>
      </c>
      <c r="AQ86" s="29"/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7" t="s">
        <v>16</v>
      </c>
      <c r="AZ86" s="29" t="s">
        <v>16</v>
      </c>
      <c r="BA86" s="29"/>
      <c r="BB86" s="29"/>
      <c r="BC86" s="7" t="s">
        <v>16</v>
      </c>
    </row>
    <row r="87" spans="1:55" s="1" customFormat="1" ht="14.1" customHeight="1" x14ac:dyDescent="0.2">
      <c r="A87" s="30" t="s">
        <v>158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 t="s">
        <v>164</v>
      </c>
      <c r="N87" s="31"/>
      <c r="O87" s="31" t="s">
        <v>156</v>
      </c>
      <c r="P87" s="31"/>
      <c r="Q87" s="31"/>
      <c r="R87" s="31"/>
      <c r="S87" s="31" t="s">
        <v>72</v>
      </c>
      <c r="T87" s="31"/>
      <c r="U87" s="31"/>
      <c r="V87" s="27">
        <f>0</f>
        <v>0</v>
      </c>
      <c r="W87" s="27"/>
      <c r="X87" s="27">
        <f>0</f>
        <v>0</v>
      </c>
      <c r="Y87" s="27"/>
      <c r="Z87" s="27">
        <f t="shared" ref="Z87:Z95" si="72">0</f>
        <v>0</v>
      </c>
      <c r="AA87" s="27"/>
      <c r="AB87" s="8">
        <f t="shared" ref="AB87:AC95" si="73">0</f>
        <v>0</v>
      </c>
      <c r="AC87" s="27">
        <f t="shared" si="73"/>
        <v>0</v>
      </c>
      <c r="AD87" s="27"/>
      <c r="AE87" s="8">
        <f t="shared" ref="AE87:AF95" si="74">0</f>
        <v>0</v>
      </c>
      <c r="AF87" s="27">
        <f t="shared" si="74"/>
        <v>0</v>
      </c>
      <c r="AG87" s="27"/>
      <c r="AH87" s="8">
        <f t="shared" ref="AH87:AI95" si="75">0</f>
        <v>0</v>
      </c>
      <c r="AI87" s="27">
        <f t="shared" si="75"/>
        <v>0</v>
      </c>
      <c r="AJ87" s="27"/>
      <c r="AK87" s="8">
        <f t="shared" ref="AK87:AL89" si="76">0</f>
        <v>0</v>
      </c>
      <c r="AL87" s="27">
        <f t="shared" si="76"/>
        <v>0</v>
      </c>
      <c r="AM87" s="27"/>
      <c r="AN87" s="8">
        <f t="shared" ref="AN87:AP89" si="77">0</f>
        <v>0</v>
      </c>
      <c r="AO87" s="8">
        <f t="shared" si="77"/>
        <v>0</v>
      </c>
      <c r="AP87" s="27">
        <f t="shared" si="77"/>
        <v>0</v>
      </c>
      <c r="AQ87" s="27"/>
      <c r="AR87" s="8">
        <f t="shared" ref="AR87:AZ89" si="78">0</f>
        <v>0</v>
      </c>
      <c r="AS87" s="8">
        <f t="shared" si="78"/>
        <v>0</v>
      </c>
      <c r="AT87" s="8">
        <f t="shared" si="78"/>
        <v>0</v>
      </c>
      <c r="AU87" s="8">
        <f t="shared" si="78"/>
        <v>0</v>
      </c>
      <c r="AV87" s="8">
        <f t="shared" si="78"/>
        <v>0</v>
      </c>
      <c r="AW87" s="8">
        <f t="shared" si="78"/>
        <v>0</v>
      </c>
      <c r="AX87" s="8">
        <f t="shared" si="78"/>
        <v>0</v>
      </c>
      <c r="AY87" s="8">
        <f t="shared" si="78"/>
        <v>0</v>
      </c>
      <c r="AZ87" s="27">
        <f t="shared" si="78"/>
        <v>0</v>
      </c>
      <c r="BA87" s="27"/>
      <c r="BB87" s="27"/>
      <c r="BC87" s="8">
        <f>0</f>
        <v>0</v>
      </c>
    </row>
    <row r="88" spans="1:55" s="1" customFormat="1" ht="14.1" customHeight="1" x14ac:dyDescent="0.2">
      <c r="A88" s="42" t="s">
        <v>147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 t="s">
        <v>165</v>
      </c>
      <c r="N88" s="38"/>
      <c r="O88" s="38" t="s">
        <v>156</v>
      </c>
      <c r="P88" s="38"/>
      <c r="Q88" s="38"/>
      <c r="R88" s="38"/>
      <c r="S88" s="38" t="s">
        <v>79</v>
      </c>
      <c r="T88" s="38"/>
      <c r="U88" s="38"/>
      <c r="V88" s="33">
        <f>0</f>
        <v>0</v>
      </c>
      <c r="W88" s="33"/>
      <c r="X88" s="33">
        <f>0</f>
        <v>0</v>
      </c>
      <c r="Y88" s="33"/>
      <c r="Z88" s="33">
        <f t="shared" si="72"/>
        <v>0</v>
      </c>
      <c r="AA88" s="33"/>
      <c r="AB88" s="6">
        <f t="shared" si="73"/>
        <v>0</v>
      </c>
      <c r="AC88" s="33">
        <f t="shared" si="73"/>
        <v>0</v>
      </c>
      <c r="AD88" s="33"/>
      <c r="AE88" s="6">
        <f t="shared" si="74"/>
        <v>0</v>
      </c>
      <c r="AF88" s="33">
        <f t="shared" si="74"/>
        <v>0</v>
      </c>
      <c r="AG88" s="33"/>
      <c r="AH88" s="6">
        <f t="shared" si="75"/>
        <v>0</v>
      </c>
      <c r="AI88" s="33">
        <f t="shared" si="75"/>
        <v>0</v>
      </c>
      <c r="AJ88" s="33"/>
      <c r="AK88" s="6">
        <f t="shared" si="76"/>
        <v>0</v>
      </c>
      <c r="AL88" s="33">
        <f t="shared" si="76"/>
        <v>0</v>
      </c>
      <c r="AM88" s="33"/>
      <c r="AN88" s="6">
        <f t="shared" si="77"/>
        <v>0</v>
      </c>
      <c r="AO88" s="6">
        <f t="shared" si="77"/>
        <v>0</v>
      </c>
      <c r="AP88" s="33">
        <f t="shared" si="77"/>
        <v>0</v>
      </c>
      <c r="AQ88" s="33"/>
      <c r="AR88" s="6">
        <f t="shared" si="78"/>
        <v>0</v>
      </c>
      <c r="AS88" s="6">
        <f t="shared" si="78"/>
        <v>0</v>
      </c>
      <c r="AT88" s="6">
        <f t="shared" si="78"/>
        <v>0</v>
      </c>
      <c r="AU88" s="6">
        <f t="shared" si="78"/>
        <v>0</v>
      </c>
      <c r="AV88" s="6">
        <f t="shared" si="78"/>
        <v>0</v>
      </c>
      <c r="AW88" s="6">
        <f t="shared" si="78"/>
        <v>0</v>
      </c>
      <c r="AX88" s="6">
        <f t="shared" si="78"/>
        <v>0</v>
      </c>
      <c r="AY88" s="6">
        <f t="shared" si="78"/>
        <v>0</v>
      </c>
      <c r="AZ88" s="33">
        <f t="shared" si="78"/>
        <v>0</v>
      </c>
      <c r="BA88" s="33"/>
      <c r="BB88" s="33"/>
      <c r="BC88" s="6">
        <f>0</f>
        <v>0</v>
      </c>
    </row>
    <row r="89" spans="1:55" s="1" customFormat="1" ht="14.1" customHeight="1" x14ac:dyDescent="0.2">
      <c r="A89" s="42" t="s">
        <v>149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 t="s">
        <v>166</v>
      </c>
      <c r="N89" s="38"/>
      <c r="O89" s="38" t="s">
        <v>156</v>
      </c>
      <c r="P89" s="38"/>
      <c r="Q89" s="38"/>
      <c r="R89" s="38"/>
      <c r="S89" s="38" t="s">
        <v>84</v>
      </c>
      <c r="T89" s="38"/>
      <c r="U89" s="38"/>
      <c r="V89" s="33">
        <f>0</f>
        <v>0</v>
      </c>
      <c r="W89" s="33"/>
      <c r="X89" s="33">
        <f>0</f>
        <v>0</v>
      </c>
      <c r="Y89" s="33"/>
      <c r="Z89" s="33">
        <f t="shared" si="72"/>
        <v>0</v>
      </c>
      <c r="AA89" s="33"/>
      <c r="AB89" s="6">
        <f t="shared" si="73"/>
        <v>0</v>
      </c>
      <c r="AC89" s="33">
        <f t="shared" si="73"/>
        <v>0</v>
      </c>
      <c r="AD89" s="33"/>
      <c r="AE89" s="6">
        <f t="shared" si="74"/>
        <v>0</v>
      </c>
      <c r="AF89" s="33">
        <f t="shared" si="74"/>
        <v>0</v>
      </c>
      <c r="AG89" s="33"/>
      <c r="AH89" s="6">
        <f t="shared" si="75"/>
        <v>0</v>
      </c>
      <c r="AI89" s="33">
        <f t="shared" si="75"/>
        <v>0</v>
      </c>
      <c r="AJ89" s="33"/>
      <c r="AK89" s="6">
        <f t="shared" si="76"/>
        <v>0</v>
      </c>
      <c r="AL89" s="33">
        <f t="shared" si="76"/>
        <v>0</v>
      </c>
      <c r="AM89" s="33"/>
      <c r="AN89" s="6">
        <f t="shared" si="77"/>
        <v>0</v>
      </c>
      <c r="AO89" s="6">
        <f t="shared" si="77"/>
        <v>0</v>
      </c>
      <c r="AP89" s="33">
        <f t="shared" si="77"/>
        <v>0</v>
      </c>
      <c r="AQ89" s="33"/>
      <c r="AR89" s="6">
        <f t="shared" si="78"/>
        <v>0</v>
      </c>
      <c r="AS89" s="6">
        <f t="shared" si="78"/>
        <v>0</v>
      </c>
      <c r="AT89" s="6">
        <f t="shared" si="78"/>
        <v>0</v>
      </c>
      <c r="AU89" s="6">
        <f t="shared" si="78"/>
        <v>0</v>
      </c>
      <c r="AV89" s="6">
        <f t="shared" si="78"/>
        <v>0</v>
      </c>
      <c r="AW89" s="6">
        <f t="shared" si="78"/>
        <v>0</v>
      </c>
      <c r="AX89" s="6">
        <f t="shared" si="78"/>
        <v>0</v>
      </c>
      <c r="AY89" s="6">
        <f t="shared" si="78"/>
        <v>0</v>
      </c>
      <c r="AZ89" s="33">
        <f t="shared" si="78"/>
        <v>0</v>
      </c>
      <c r="BA89" s="33"/>
      <c r="BB89" s="33"/>
      <c r="BC89" s="6">
        <f>0</f>
        <v>0</v>
      </c>
    </row>
    <row r="90" spans="1:55" s="1" customFormat="1" ht="24" customHeight="1" x14ac:dyDescent="0.2">
      <c r="A90" s="41" t="s">
        <v>167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4" t="s">
        <v>168</v>
      </c>
      <c r="N90" s="44"/>
      <c r="O90" s="44" t="s">
        <v>169</v>
      </c>
      <c r="P90" s="44"/>
      <c r="Q90" s="44"/>
      <c r="R90" s="44"/>
      <c r="S90" s="44" t="s">
        <v>68</v>
      </c>
      <c r="T90" s="44"/>
      <c r="U90" s="44"/>
      <c r="V90" s="33">
        <f>115000</f>
        <v>115000</v>
      </c>
      <c r="W90" s="33"/>
      <c r="X90" s="33">
        <f>90000</f>
        <v>90000</v>
      </c>
      <c r="Y90" s="33"/>
      <c r="Z90" s="33">
        <f t="shared" si="72"/>
        <v>0</v>
      </c>
      <c r="AA90" s="33"/>
      <c r="AB90" s="6">
        <f t="shared" si="73"/>
        <v>0</v>
      </c>
      <c r="AC90" s="33">
        <f t="shared" si="73"/>
        <v>0</v>
      </c>
      <c r="AD90" s="33"/>
      <c r="AE90" s="6">
        <f t="shared" si="74"/>
        <v>0</v>
      </c>
      <c r="AF90" s="33">
        <f t="shared" si="74"/>
        <v>0</v>
      </c>
      <c r="AG90" s="33"/>
      <c r="AH90" s="6">
        <f t="shared" si="75"/>
        <v>0</v>
      </c>
      <c r="AI90" s="33">
        <f t="shared" si="75"/>
        <v>0</v>
      </c>
      <c r="AJ90" s="33"/>
      <c r="AK90" s="6">
        <f t="shared" ref="AK90:AK95" si="79">0</f>
        <v>0</v>
      </c>
      <c r="AL90" s="33">
        <f>115000</f>
        <v>115000</v>
      </c>
      <c r="AM90" s="33"/>
      <c r="AN90" s="6">
        <f>90000</f>
        <v>90000</v>
      </c>
      <c r="AO90" s="6">
        <f>79485.98</f>
        <v>79485.98</v>
      </c>
      <c r="AP90" s="33">
        <f>66987.98</f>
        <v>66987.98</v>
      </c>
      <c r="AQ90" s="33"/>
      <c r="AR90" s="6">
        <f t="shared" ref="AR90:AY95" si="80">0</f>
        <v>0</v>
      </c>
      <c r="AS90" s="6">
        <f t="shared" si="80"/>
        <v>0</v>
      </c>
      <c r="AT90" s="6">
        <f t="shared" si="80"/>
        <v>0</v>
      </c>
      <c r="AU90" s="6">
        <f t="shared" si="80"/>
        <v>0</v>
      </c>
      <c r="AV90" s="6">
        <f t="shared" si="80"/>
        <v>0</v>
      </c>
      <c r="AW90" s="6">
        <f t="shared" si="80"/>
        <v>0</v>
      </c>
      <c r="AX90" s="6">
        <f t="shared" si="80"/>
        <v>0</v>
      </c>
      <c r="AY90" s="6">
        <f t="shared" si="80"/>
        <v>0</v>
      </c>
      <c r="AZ90" s="33">
        <f>79485.98</f>
        <v>79485.98</v>
      </c>
      <c r="BA90" s="33"/>
      <c r="BB90" s="33"/>
      <c r="BC90" s="6">
        <f>66987.98</f>
        <v>66987.98</v>
      </c>
    </row>
    <row r="91" spans="1:55" s="1" customFormat="1" ht="14.1" customHeight="1" x14ac:dyDescent="0.2">
      <c r="A91" s="41" t="s">
        <v>170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4" t="s">
        <v>171</v>
      </c>
      <c r="N91" s="44"/>
      <c r="O91" s="44" t="s">
        <v>172</v>
      </c>
      <c r="P91" s="44"/>
      <c r="Q91" s="44"/>
      <c r="R91" s="44"/>
      <c r="S91" s="44" t="s">
        <v>68</v>
      </c>
      <c r="T91" s="44"/>
      <c r="U91" s="44"/>
      <c r="V91" s="33">
        <f>0</f>
        <v>0</v>
      </c>
      <c r="W91" s="33"/>
      <c r="X91" s="33">
        <f>0</f>
        <v>0</v>
      </c>
      <c r="Y91" s="33"/>
      <c r="Z91" s="33">
        <f t="shared" si="72"/>
        <v>0</v>
      </c>
      <c r="AA91" s="33"/>
      <c r="AB91" s="6">
        <f t="shared" si="73"/>
        <v>0</v>
      </c>
      <c r="AC91" s="33">
        <f t="shared" si="73"/>
        <v>0</v>
      </c>
      <c r="AD91" s="33"/>
      <c r="AE91" s="6">
        <f t="shared" si="74"/>
        <v>0</v>
      </c>
      <c r="AF91" s="33">
        <f t="shared" si="74"/>
        <v>0</v>
      </c>
      <c r="AG91" s="33"/>
      <c r="AH91" s="6">
        <f t="shared" si="75"/>
        <v>0</v>
      </c>
      <c r="AI91" s="33">
        <f t="shared" si="75"/>
        <v>0</v>
      </c>
      <c r="AJ91" s="33"/>
      <c r="AK91" s="6">
        <f t="shared" si="79"/>
        <v>0</v>
      </c>
      <c r="AL91" s="33">
        <f>0</f>
        <v>0</v>
      </c>
      <c r="AM91" s="33"/>
      <c r="AN91" s="6">
        <f>0</f>
        <v>0</v>
      </c>
      <c r="AO91" s="6">
        <f>0</f>
        <v>0</v>
      </c>
      <c r="AP91" s="33">
        <f>0</f>
        <v>0</v>
      </c>
      <c r="AQ91" s="33"/>
      <c r="AR91" s="6">
        <f t="shared" si="80"/>
        <v>0</v>
      </c>
      <c r="AS91" s="6">
        <f t="shared" si="80"/>
        <v>0</v>
      </c>
      <c r="AT91" s="6">
        <f t="shared" si="80"/>
        <v>0</v>
      </c>
      <c r="AU91" s="6">
        <f t="shared" si="80"/>
        <v>0</v>
      </c>
      <c r="AV91" s="6">
        <f t="shared" si="80"/>
        <v>0</v>
      </c>
      <c r="AW91" s="6">
        <f t="shared" si="80"/>
        <v>0</v>
      </c>
      <c r="AX91" s="6">
        <f t="shared" si="80"/>
        <v>0</v>
      </c>
      <c r="AY91" s="6">
        <f t="shared" si="80"/>
        <v>0</v>
      </c>
      <c r="AZ91" s="33">
        <f>0</f>
        <v>0</v>
      </c>
      <c r="BA91" s="33"/>
      <c r="BB91" s="33"/>
      <c r="BC91" s="6">
        <f>0</f>
        <v>0</v>
      </c>
    </row>
    <row r="92" spans="1:55" s="1" customFormat="1" ht="24" customHeight="1" x14ac:dyDescent="0.2">
      <c r="A92" s="41" t="s">
        <v>173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4" t="s">
        <v>174</v>
      </c>
      <c r="N92" s="44"/>
      <c r="O92" s="44" t="s">
        <v>175</v>
      </c>
      <c r="P92" s="44"/>
      <c r="Q92" s="44"/>
      <c r="R92" s="44"/>
      <c r="S92" s="44" t="s">
        <v>68</v>
      </c>
      <c r="T92" s="44"/>
      <c r="U92" s="44"/>
      <c r="V92" s="33">
        <f>390000</f>
        <v>390000</v>
      </c>
      <c r="W92" s="33"/>
      <c r="X92" s="33">
        <f>390000</f>
        <v>390000</v>
      </c>
      <c r="Y92" s="33"/>
      <c r="Z92" s="33">
        <f t="shared" si="72"/>
        <v>0</v>
      </c>
      <c r="AA92" s="33"/>
      <c r="AB92" s="6">
        <f t="shared" si="73"/>
        <v>0</v>
      </c>
      <c r="AC92" s="33">
        <f t="shared" si="73"/>
        <v>0</v>
      </c>
      <c r="AD92" s="33"/>
      <c r="AE92" s="6">
        <f t="shared" si="74"/>
        <v>0</v>
      </c>
      <c r="AF92" s="33">
        <f t="shared" si="74"/>
        <v>0</v>
      </c>
      <c r="AG92" s="33"/>
      <c r="AH92" s="6">
        <f t="shared" si="75"/>
        <v>0</v>
      </c>
      <c r="AI92" s="33">
        <f t="shared" si="75"/>
        <v>0</v>
      </c>
      <c r="AJ92" s="33"/>
      <c r="AK92" s="6">
        <f t="shared" si="79"/>
        <v>0</v>
      </c>
      <c r="AL92" s="33">
        <f>390000</f>
        <v>390000</v>
      </c>
      <c r="AM92" s="33"/>
      <c r="AN92" s="6">
        <f>390000</f>
        <v>390000</v>
      </c>
      <c r="AO92" s="6">
        <f>309565.17</f>
        <v>309565.17</v>
      </c>
      <c r="AP92" s="33">
        <f>309565.17</f>
        <v>309565.17</v>
      </c>
      <c r="AQ92" s="33"/>
      <c r="AR92" s="6">
        <f t="shared" si="80"/>
        <v>0</v>
      </c>
      <c r="AS92" s="6">
        <f t="shared" si="80"/>
        <v>0</v>
      </c>
      <c r="AT92" s="6">
        <f t="shared" si="80"/>
        <v>0</v>
      </c>
      <c r="AU92" s="6">
        <f t="shared" si="80"/>
        <v>0</v>
      </c>
      <c r="AV92" s="6">
        <f t="shared" si="80"/>
        <v>0</v>
      </c>
      <c r="AW92" s="6">
        <f t="shared" si="80"/>
        <v>0</v>
      </c>
      <c r="AX92" s="6">
        <f t="shared" si="80"/>
        <v>0</v>
      </c>
      <c r="AY92" s="6">
        <f t="shared" si="80"/>
        <v>0</v>
      </c>
      <c r="AZ92" s="33">
        <f>309565.17</f>
        <v>309565.17</v>
      </c>
      <c r="BA92" s="33"/>
      <c r="BB92" s="33"/>
      <c r="BC92" s="6">
        <f>309565.17</f>
        <v>309565.17</v>
      </c>
    </row>
    <row r="93" spans="1:55" s="1" customFormat="1" ht="24" customHeight="1" x14ac:dyDescent="0.2">
      <c r="A93" s="41" t="s">
        <v>176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4" t="s">
        <v>177</v>
      </c>
      <c r="N93" s="44"/>
      <c r="O93" s="44" t="s">
        <v>67</v>
      </c>
      <c r="P93" s="44"/>
      <c r="Q93" s="44"/>
      <c r="R93" s="44"/>
      <c r="S93" s="44" t="s">
        <v>68</v>
      </c>
      <c r="T93" s="44"/>
      <c r="U93" s="44"/>
      <c r="V93" s="33">
        <f>0</f>
        <v>0</v>
      </c>
      <c r="W93" s="33"/>
      <c r="X93" s="33">
        <f>0</f>
        <v>0</v>
      </c>
      <c r="Y93" s="33"/>
      <c r="Z93" s="33">
        <f t="shared" si="72"/>
        <v>0</v>
      </c>
      <c r="AA93" s="33"/>
      <c r="AB93" s="6">
        <f t="shared" si="73"/>
        <v>0</v>
      </c>
      <c r="AC93" s="33">
        <f t="shared" si="73"/>
        <v>0</v>
      </c>
      <c r="AD93" s="33"/>
      <c r="AE93" s="6">
        <f t="shared" si="74"/>
        <v>0</v>
      </c>
      <c r="AF93" s="33">
        <f t="shared" si="74"/>
        <v>0</v>
      </c>
      <c r="AG93" s="33"/>
      <c r="AH93" s="6">
        <f t="shared" si="75"/>
        <v>0</v>
      </c>
      <c r="AI93" s="33">
        <f t="shared" si="75"/>
        <v>0</v>
      </c>
      <c r="AJ93" s="33"/>
      <c r="AK93" s="6">
        <f t="shared" si="79"/>
        <v>0</v>
      </c>
      <c r="AL93" s="33">
        <f>0</f>
        <v>0</v>
      </c>
      <c r="AM93" s="33"/>
      <c r="AN93" s="6">
        <f>0</f>
        <v>0</v>
      </c>
      <c r="AO93" s="6">
        <f>0</f>
        <v>0</v>
      </c>
      <c r="AP93" s="33">
        <f>0</f>
        <v>0</v>
      </c>
      <c r="AQ93" s="33"/>
      <c r="AR93" s="6">
        <f t="shared" si="80"/>
        <v>0</v>
      </c>
      <c r="AS93" s="6">
        <f t="shared" si="80"/>
        <v>0</v>
      </c>
      <c r="AT93" s="6">
        <f t="shared" si="80"/>
        <v>0</v>
      </c>
      <c r="AU93" s="6">
        <f t="shared" si="80"/>
        <v>0</v>
      </c>
      <c r="AV93" s="6">
        <f t="shared" si="80"/>
        <v>0</v>
      </c>
      <c r="AW93" s="6">
        <f t="shared" si="80"/>
        <v>0</v>
      </c>
      <c r="AX93" s="6">
        <f t="shared" si="80"/>
        <v>0</v>
      </c>
      <c r="AY93" s="6">
        <f t="shared" si="80"/>
        <v>0</v>
      </c>
      <c r="AZ93" s="33">
        <f>0</f>
        <v>0</v>
      </c>
      <c r="BA93" s="33"/>
      <c r="BB93" s="33"/>
      <c r="BC93" s="6">
        <f>0</f>
        <v>0</v>
      </c>
    </row>
    <row r="94" spans="1:55" s="1" customFormat="1" ht="24" customHeight="1" x14ac:dyDescent="0.2">
      <c r="A94" s="41" t="s">
        <v>178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4" t="s">
        <v>179</v>
      </c>
      <c r="N94" s="44"/>
      <c r="O94" s="44" t="s">
        <v>67</v>
      </c>
      <c r="P94" s="44"/>
      <c r="Q94" s="44"/>
      <c r="R94" s="44"/>
      <c r="S94" s="44" t="s">
        <v>68</v>
      </c>
      <c r="T94" s="44"/>
      <c r="U94" s="44"/>
      <c r="V94" s="33">
        <f>505000</f>
        <v>505000</v>
      </c>
      <c r="W94" s="33"/>
      <c r="X94" s="33">
        <f>480000</f>
        <v>480000</v>
      </c>
      <c r="Y94" s="33"/>
      <c r="Z94" s="33">
        <f t="shared" si="72"/>
        <v>0</v>
      </c>
      <c r="AA94" s="33"/>
      <c r="AB94" s="6">
        <f t="shared" si="73"/>
        <v>0</v>
      </c>
      <c r="AC94" s="33">
        <f t="shared" si="73"/>
        <v>0</v>
      </c>
      <c r="AD94" s="33"/>
      <c r="AE94" s="6">
        <f t="shared" si="74"/>
        <v>0</v>
      </c>
      <c r="AF94" s="33">
        <f t="shared" si="74"/>
        <v>0</v>
      </c>
      <c r="AG94" s="33"/>
      <c r="AH94" s="6">
        <f t="shared" si="75"/>
        <v>0</v>
      </c>
      <c r="AI94" s="33">
        <f t="shared" si="75"/>
        <v>0</v>
      </c>
      <c r="AJ94" s="33"/>
      <c r="AK94" s="6">
        <f t="shared" si="79"/>
        <v>0</v>
      </c>
      <c r="AL94" s="33">
        <f>505000</f>
        <v>505000</v>
      </c>
      <c r="AM94" s="33"/>
      <c r="AN94" s="6">
        <f>480000</f>
        <v>480000</v>
      </c>
      <c r="AO94" s="6">
        <f>389051.15</f>
        <v>389051.15</v>
      </c>
      <c r="AP94" s="33">
        <f>376553.15</f>
        <v>376553.15</v>
      </c>
      <c r="AQ94" s="33"/>
      <c r="AR94" s="6">
        <f t="shared" si="80"/>
        <v>0</v>
      </c>
      <c r="AS94" s="6">
        <f t="shared" si="80"/>
        <v>0</v>
      </c>
      <c r="AT94" s="6">
        <f t="shared" si="80"/>
        <v>0</v>
      </c>
      <c r="AU94" s="6">
        <f t="shared" si="80"/>
        <v>0</v>
      </c>
      <c r="AV94" s="6">
        <f t="shared" si="80"/>
        <v>0</v>
      </c>
      <c r="AW94" s="6">
        <f t="shared" si="80"/>
        <v>0</v>
      </c>
      <c r="AX94" s="6">
        <f t="shared" si="80"/>
        <v>0</v>
      </c>
      <c r="AY94" s="6">
        <f t="shared" si="80"/>
        <v>0</v>
      </c>
      <c r="AZ94" s="33">
        <f>389051.15</f>
        <v>389051.15</v>
      </c>
      <c r="BA94" s="33"/>
      <c r="BB94" s="33"/>
      <c r="BC94" s="6">
        <f>376553.15</f>
        <v>376553.15</v>
      </c>
    </row>
    <row r="95" spans="1:55" s="1" customFormat="1" ht="24" customHeight="1" x14ac:dyDescent="0.2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4" t="s">
        <v>181</v>
      </c>
      <c r="N95" s="44"/>
      <c r="O95" s="44" t="s">
        <v>67</v>
      </c>
      <c r="P95" s="44"/>
      <c r="Q95" s="44"/>
      <c r="R95" s="44"/>
      <c r="S95" s="44" t="s">
        <v>68</v>
      </c>
      <c r="T95" s="44"/>
      <c r="U95" s="44"/>
      <c r="V95" s="33">
        <f>1194197.12</f>
        <v>1194197.1200000001</v>
      </c>
      <c r="W95" s="33"/>
      <c r="X95" s="33">
        <f>0</f>
        <v>0</v>
      </c>
      <c r="Y95" s="33"/>
      <c r="Z95" s="33">
        <f t="shared" si="72"/>
        <v>0</v>
      </c>
      <c r="AA95" s="33"/>
      <c r="AB95" s="6">
        <f t="shared" si="73"/>
        <v>0</v>
      </c>
      <c r="AC95" s="33">
        <f t="shared" si="73"/>
        <v>0</v>
      </c>
      <c r="AD95" s="33"/>
      <c r="AE95" s="6">
        <f t="shared" si="74"/>
        <v>0</v>
      </c>
      <c r="AF95" s="33">
        <f t="shared" si="74"/>
        <v>0</v>
      </c>
      <c r="AG95" s="33"/>
      <c r="AH95" s="6">
        <f t="shared" si="75"/>
        <v>0</v>
      </c>
      <c r="AI95" s="33">
        <f t="shared" si="75"/>
        <v>0</v>
      </c>
      <c r="AJ95" s="33"/>
      <c r="AK95" s="6">
        <f t="shared" si="79"/>
        <v>0</v>
      </c>
      <c r="AL95" s="33">
        <f>1194197.12</f>
        <v>1194197.1200000001</v>
      </c>
      <c r="AM95" s="33"/>
      <c r="AN95" s="6">
        <f>0</f>
        <v>0</v>
      </c>
      <c r="AO95" s="6">
        <f>1033502.99</f>
        <v>1033502.99</v>
      </c>
      <c r="AP95" s="33">
        <f>0</f>
        <v>0</v>
      </c>
      <c r="AQ95" s="33"/>
      <c r="AR95" s="6">
        <f t="shared" si="80"/>
        <v>0</v>
      </c>
      <c r="AS95" s="6">
        <f t="shared" si="80"/>
        <v>0</v>
      </c>
      <c r="AT95" s="6">
        <f t="shared" si="80"/>
        <v>0</v>
      </c>
      <c r="AU95" s="6">
        <f t="shared" si="80"/>
        <v>0</v>
      </c>
      <c r="AV95" s="6">
        <f t="shared" si="80"/>
        <v>0</v>
      </c>
      <c r="AW95" s="6">
        <f t="shared" si="80"/>
        <v>0</v>
      </c>
      <c r="AX95" s="6">
        <f t="shared" si="80"/>
        <v>0</v>
      </c>
      <c r="AY95" s="6">
        <f t="shared" si="80"/>
        <v>0</v>
      </c>
      <c r="AZ95" s="33">
        <f>1033502.99</f>
        <v>1033502.99</v>
      </c>
      <c r="BA95" s="33"/>
      <c r="BB95" s="33"/>
      <c r="BC95" s="6">
        <f>0</f>
        <v>0</v>
      </c>
    </row>
    <row r="96" spans="1:55" s="1" customFormat="1" ht="14.1" customHeight="1" x14ac:dyDescent="0.2">
      <c r="A96" s="9" t="s">
        <v>16</v>
      </c>
      <c r="B96" s="52" t="s">
        <v>144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6" t="s">
        <v>16</v>
      </c>
      <c r="N96" s="36"/>
      <c r="O96" s="36" t="s">
        <v>16</v>
      </c>
      <c r="P96" s="36"/>
      <c r="Q96" s="36"/>
      <c r="R96" s="36"/>
      <c r="S96" s="36" t="s">
        <v>16</v>
      </c>
      <c r="T96" s="36"/>
      <c r="U96" s="36"/>
      <c r="V96" s="29" t="s">
        <v>16</v>
      </c>
      <c r="W96" s="29"/>
      <c r="X96" s="29" t="s">
        <v>16</v>
      </c>
      <c r="Y96" s="29"/>
      <c r="Z96" s="29" t="s">
        <v>16</v>
      </c>
      <c r="AA96" s="29"/>
      <c r="AB96" s="7" t="s">
        <v>16</v>
      </c>
      <c r="AC96" s="29" t="s">
        <v>16</v>
      </c>
      <c r="AD96" s="29"/>
      <c r="AE96" s="7" t="s">
        <v>16</v>
      </c>
      <c r="AF96" s="29" t="s">
        <v>16</v>
      </c>
      <c r="AG96" s="29"/>
      <c r="AH96" s="7" t="s">
        <v>16</v>
      </c>
      <c r="AI96" s="29" t="s">
        <v>16</v>
      </c>
      <c r="AJ96" s="29"/>
      <c r="AK96" s="7" t="s">
        <v>16</v>
      </c>
      <c r="AL96" s="29" t="s">
        <v>16</v>
      </c>
      <c r="AM96" s="29"/>
      <c r="AN96" s="7" t="s">
        <v>16</v>
      </c>
      <c r="AO96" s="7" t="s">
        <v>16</v>
      </c>
      <c r="AP96" s="29" t="s">
        <v>16</v>
      </c>
      <c r="AQ96" s="29"/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7" t="s">
        <v>16</v>
      </c>
      <c r="AZ96" s="29" t="s">
        <v>16</v>
      </c>
      <c r="BA96" s="29"/>
      <c r="BB96" s="29"/>
      <c r="BC96" s="7" t="s">
        <v>16</v>
      </c>
    </row>
    <row r="97" spans="1:55" s="1" customFormat="1" ht="14.1" customHeight="1" x14ac:dyDescent="0.2">
      <c r="A97" s="10" t="s">
        <v>16</v>
      </c>
      <c r="B97" s="51" t="s">
        <v>182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1" t="s">
        <v>183</v>
      </c>
      <c r="N97" s="31"/>
      <c r="O97" s="31" t="s">
        <v>184</v>
      </c>
      <c r="P97" s="31"/>
      <c r="Q97" s="31"/>
      <c r="R97" s="31"/>
      <c r="S97" s="31" t="s">
        <v>68</v>
      </c>
      <c r="T97" s="31"/>
      <c r="U97" s="31"/>
      <c r="V97" s="27">
        <f>0</f>
        <v>0</v>
      </c>
      <c r="W97" s="27"/>
      <c r="X97" s="27">
        <f t="shared" ref="X97:X102" si="81">0</f>
        <v>0</v>
      </c>
      <c r="Y97" s="27"/>
      <c r="Z97" s="27">
        <f t="shared" ref="Z97:Z102" si="82">0</f>
        <v>0</v>
      </c>
      <c r="AA97" s="27"/>
      <c r="AB97" s="8">
        <f t="shared" ref="AB97:AC102" si="83">0</f>
        <v>0</v>
      </c>
      <c r="AC97" s="27">
        <f t="shared" si="83"/>
        <v>0</v>
      </c>
      <c r="AD97" s="27"/>
      <c r="AE97" s="8">
        <f t="shared" ref="AE97:AF102" si="84">0</f>
        <v>0</v>
      </c>
      <c r="AF97" s="27">
        <f t="shared" si="84"/>
        <v>0</v>
      </c>
      <c r="AG97" s="27"/>
      <c r="AH97" s="8">
        <f t="shared" ref="AH97:AI102" si="85">0</f>
        <v>0</v>
      </c>
      <c r="AI97" s="27">
        <f t="shared" si="85"/>
        <v>0</v>
      </c>
      <c r="AJ97" s="27"/>
      <c r="AK97" s="8">
        <f>0</f>
        <v>0</v>
      </c>
      <c r="AL97" s="27">
        <f>0</f>
        <v>0</v>
      </c>
      <c r="AM97" s="27"/>
      <c r="AN97" s="8">
        <f>0</f>
        <v>0</v>
      </c>
      <c r="AO97" s="8">
        <f>0</f>
        <v>0</v>
      </c>
      <c r="AP97" s="27">
        <f>0</f>
        <v>0</v>
      </c>
      <c r="AQ97" s="27"/>
      <c r="AR97" s="8">
        <f t="shared" ref="AR97:AZ97" si="86">0</f>
        <v>0</v>
      </c>
      <c r="AS97" s="8">
        <f t="shared" si="86"/>
        <v>0</v>
      </c>
      <c r="AT97" s="8">
        <f t="shared" si="86"/>
        <v>0</v>
      </c>
      <c r="AU97" s="8">
        <f t="shared" si="86"/>
        <v>0</v>
      </c>
      <c r="AV97" s="8">
        <f t="shared" si="86"/>
        <v>0</v>
      </c>
      <c r="AW97" s="8">
        <f t="shared" si="86"/>
        <v>0</v>
      </c>
      <c r="AX97" s="8">
        <f t="shared" si="86"/>
        <v>0</v>
      </c>
      <c r="AY97" s="8">
        <f t="shared" si="86"/>
        <v>0</v>
      </c>
      <c r="AZ97" s="27">
        <f t="shared" si="86"/>
        <v>0</v>
      </c>
      <c r="BA97" s="27"/>
      <c r="BB97" s="27"/>
      <c r="BC97" s="8">
        <f t="shared" ref="BC97:BC102" si="87">0</f>
        <v>0</v>
      </c>
    </row>
    <row r="98" spans="1:55" s="1" customFormat="1" ht="33.950000000000003" customHeight="1" x14ac:dyDescent="0.2">
      <c r="A98" s="41" t="s">
        <v>185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4" t="s">
        <v>186</v>
      </c>
      <c r="N98" s="44"/>
      <c r="O98" s="44" t="s">
        <v>67</v>
      </c>
      <c r="P98" s="44"/>
      <c r="Q98" s="44"/>
      <c r="R98" s="44"/>
      <c r="S98" s="44" t="s">
        <v>68</v>
      </c>
      <c r="T98" s="44"/>
      <c r="U98" s="44"/>
      <c r="V98" s="33">
        <f>96529.12</f>
        <v>96529.12</v>
      </c>
      <c r="W98" s="33"/>
      <c r="X98" s="33">
        <f t="shared" si="81"/>
        <v>0</v>
      </c>
      <c r="Y98" s="33"/>
      <c r="Z98" s="33">
        <f t="shared" si="82"/>
        <v>0</v>
      </c>
      <c r="AA98" s="33"/>
      <c r="AB98" s="6">
        <f t="shared" si="83"/>
        <v>0</v>
      </c>
      <c r="AC98" s="33">
        <f t="shared" si="83"/>
        <v>0</v>
      </c>
      <c r="AD98" s="33"/>
      <c r="AE98" s="6">
        <f t="shared" si="84"/>
        <v>0</v>
      </c>
      <c r="AF98" s="33">
        <f t="shared" si="84"/>
        <v>0</v>
      </c>
      <c r="AG98" s="33"/>
      <c r="AH98" s="6">
        <f t="shared" si="85"/>
        <v>0</v>
      </c>
      <c r="AI98" s="33">
        <f t="shared" si="85"/>
        <v>0</v>
      </c>
      <c r="AJ98" s="33"/>
      <c r="AK98" s="6">
        <f>0</f>
        <v>0</v>
      </c>
      <c r="AL98" s="33">
        <f>96529.12</f>
        <v>96529.12</v>
      </c>
      <c r="AM98" s="33"/>
      <c r="AN98" s="6">
        <f>0</f>
        <v>0</v>
      </c>
      <c r="AO98" s="6">
        <f>90303.49</f>
        <v>90303.49</v>
      </c>
      <c r="AP98" s="33">
        <f>0</f>
        <v>0</v>
      </c>
      <c r="AQ98" s="33"/>
      <c r="AR98" s="6">
        <f t="shared" ref="AR98:AY102" si="88">0</f>
        <v>0</v>
      </c>
      <c r="AS98" s="6">
        <f t="shared" si="88"/>
        <v>0</v>
      </c>
      <c r="AT98" s="6">
        <f t="shared" si="88"/>
        <v>0</v>
      </c>
      <c r="AU98" s="6">
        <f t="shared" si="88"/>
        <v>0</v>
      </c>
      <c r="AV98" s="6">
        <f t="shared" si="88"/>
        <v>0</v>
      </c>
      <c r="AW98" s="6">
        <f t="shared" si="88"/>
        <v>0</v>
      </c>
      <c r="AX98" s="6">
        <f t="shared" si="88"/>
        <v>0</v>
      </c>
      <c r="AY98" s="6">
        <f t="shared" si="88"/>
        <v>0</v>
      </c>
      <c r="AZ98" s="33">
        <f>90303.49</f>
        <v>90303.49</v>
      </c>
      <c r="BA98" s="33"/>
      <c r="BB98" s="33"/>
      <c r="BC98" s="6">
        <f t="shared" si="87"/>
        <v>0</v>
      </c>
    </row>
    <row r="99" spans="1:55" s="1" customFormat="1" ht="33.950000000000003" customHeight="1" x14ac:dyDescent="0.2">
      <c r="A99" s="41" t="s">
        <v>187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4" t="s">
        <v>188</v>
      </c>
      <c r="N99" s="44"/>
      <c r="O99" s="44" t="s">
        <v>67</v>
      </c>
      <c r="P99" s="44"/>
      <c r="Q99" s="44"/>
      <c r="R99" s="44"/>
      <c r="S99" s="44" t="s">
        <v>68</v>
      </c>
      <c r="T99" s="44"/>
      <c r="U99" s="44"/>
      <c r="V99" s="33">
        <f>0</f>
        <v>0</v>
      </c>
      <c r="W99" s="33"/>
      <c r="X99" s="33">
        <f t="shared" si="81"/>
        <v>0</v>
      </c>
      <c r="Y99" s="33"/>
      <c r="Z99" s="33">
        <f t="shared" si="82"/>
        <v>0</v>
      </c>
      <c r="AA99" s="33"/>
      <c r="AB99" s="6">
        <f t="shared" si="83"/>
        <v>0</v>
      </c>
      <c r="AC99" s="33">
        <f t="shared" si="83"/>
        <v>0</v>
      </c>
      <c r="AD99" s="33"/>
      <c r="AE99" s="6">
        <f t="shared" si="84"/>
        <v>0</v>
      </c>
      <c r="AF99" s="33">
        <f t="shared" si="84"/>
        <v>0</v>
      </c>
      <c r="AG99" s="33"/>
      <c r="AH99" s="6">
        <f t="shared" si="85"/>
        <v>0</v>
      </c>
      <c r="AI99" s="33">
        <f t="shared" si="85"/>
        <v>0</v>
      </c>
      <c r="AJ99" s="33"/>
      <c r="AK99" s="6">
        <f>0</f>
        <v>0</v>
      </c>
      <c r="AL99" s="33">
        <f>0</f>
        <v>0</v>
      </c>
      <c r="AM99" s="33"/>
      <c r="AN99" s="6">
        <f>0</f>
        <v>0</v>
      </c>
      <c r="AO99" s="6">
        <f>0</f>
        <v>0</v>
      </c>
      <c r="AP99" s="33">
        <f>0</f>
        <v>0</v>
      </c>
      <c r="AQ99" s="33"/>
      <c r="AR99" s="6">
        <f t="shared" si="88"/>
        <v>0</v>
      </c>
      <c r="AS99" s="6">
        <f t="shared" si="88"/>
        <v>0</v>
      </c>
      <c r="AT99" s="6">
        <f t="shared" si="88"/>
        <v>0</v>
      </c>
      <c r="AU99" s="6">
        <f t="shared" si="88"/>
        <v>0</v>
      </c>
      <c r="AV99" s="6">
        <f t="shared" si="88"/>
        <v>0</v>
      </c>
      <c r="AW99" s="6">
        <f t="shared" si="88"/>
        <v>0</v>
      </c>
      <c r="AX99" s="6">
        <f t="shared" si="88"/>
        <v>0</v>
      </c>
      <c r="AY99" s="6">
        <f t="shared" si="88"/>
        <v>0</v>
      </c>
      <c r="AZ99" s="33">
        <f>0</f>
        <v>0</v>
      </c>
      <c r="BA99" s="33"/>
      <c r="BB99" s="33"/>
      <c r="BC99" s="6">
        <f t="shared" si="87"/>
        <v>0</v>
      </c>
    </row>
    <row r="100" spans="1:55" s="1" customFormat="1" ht="33.950000000000003" customHeight="1" x14ac:dyDescent="0.2">
      <c r="A100" s="41" t="s">
        <v>189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4" t="s">
        <v>190</v>
      </c>
      <c r="N100" s="44"/>
      <c r="O100" s="44" t="s">
        <v>67</v>
      </c>
      <c r="P100" s="44"/>
      <c r="Q100" s="44"/>
      <c r="R100" s="44"/>
      <c r="S100" s="44" t="s">
        <v>68</v>
      </c>
      <c r="T100" s="44"/>
      <c r="U100" s="44"/>
      <c r="V100" s="33">
        <f>0</f>
        <v>0</v>
      </c>
      <c r="W100" s="33"/>
      <c r="X100" s="33">
        <f t="shared" si="81"/>
        <v>0</v>
      </c>
      <c r="Y100" s="33"/>
      <c r="Z100" s="33">
        <f t="shared" si="82"/>
        <v>0</v>
      </c>
      <c r="AA100" s="33"/>
      <c r="AB100" s="6">
        <f t="shared" si="83"/>
        <v>0</v>
      </c>
      <c r="AC100" s="33">
        <f t="shared" si="83"/>
        <v>0</v>
      </c>
      <c r="AD100" s="33"/>
      <c r="AE100" s="6">
        <f t="shared" si="84"/>
        <v>0</v>
      </c>
      <c r="AF100" s="33">
        <f t="shared" si="84"/>
        <v>0</v>
      </c>
      <c r="AG100" s="33"/>
      <c r="AH100" s="6">
        <f t="shared" si="85"/>
        <v>0</v>
      </c>
      <c r="AI100" s="33">
        <f t="shared" si="85"/>
        <v>0</v>
      </c>
      <c r="AJ100" s="33"/>
      <c r="AK100" s="6">
        <f>0</f>
        <v>0</v>
      </c>
      <c r="AL100" s="33">
        <f>0</f>
        <v>0</v>
      </c>
      <c r="AM100" s="33"/>
      <c r="AN100" s="6">
        <f>0</f>
        <v>0</v>
      </c>
      <c r="AO100" s="6">
        <f>0</f>
        <v>0</v>
      </c>
      <c r="AP100" s="33">
        <f>0</f>
        <v>0</v>
      </c>
      <c r="AQ100" s="33"/>
      <c r="AR100" s="6">
        <f t="shared" si="88"/>
        <v>0</v>
      </c>
      <c r="AS100" s="6">
        <f t="shared" si="88"/>
        <v>0</v>
      </c>
      <c r="AT100" s="6">
        <f t="shared" si="88"/>
        <v>0</v>
      </c>
      <c r="AU100" s="6">
        <f t="shared" si="88"/>
        <v>0</v>
      </c>
      <c r="AV100" s="6">
        <f t="shared" si="88"/>
        <v>0</v>
      </c>
      <c r="AW100" s="6">
        <f t="shared" si="88"/>
        <v>0</v>
      </c>
      <c r="AX100" s="6">
        <f t="shared" si="88"/>
        <v>0</v>
      </c>
      <c r="AY100" s="6">
        <f t="shared" si="88"/>
        <v>0</v>
      </c>
      <c r="AZ100" s="33">
        <f>0</f>
        <v>0</v>
      </c>
      <c r="BA100" s="33"/>
      <c r="BB100" s="33"/>
      <c r="BC100" s="6">
        <f t="shared" si="87"/>
        <v>0</v>
      </c>
    </row>
    <row r="101" spans="1:55" s="1" customFormat="1" ht="24" customHeight="1" x14ac:dyDescent="0.2">
      <c r="A101" s="41" t="s">
        <v>191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4" t="s">
        <v>192</v>
      </c>
      <c r="N101" s="44"/>
      <c r="O101" s="44" t="s">
        <v>193</v>
      </c>
      <c r="P101" s="44"/>
      <c r="Q101" s="44"/>
      <c r="R101" s="44"/>
      <c r="S101" s="44" t="s">
        <v>68</v>
      </c>
      <c r="T101" s="44"/>
      <c r="U101" s="44"/>
      <c r="V101" s="33">
        <f>0</f>
        <v>0</v>
      </c>
      <c r="W101" s="33"/>
      <c r="X101" s="33">
        <f t="shared" si="81"/>
        <v>0</v>
      </c>
      <c r="Y101" s="33"/>
      <c r="Z101" s="33">
        <f t="shared" si="82"/>
        <v>0</v>
      </c>
      <c r="AA101" s="33"/>
      <c r="AB101" s="6">
        <f t="shared" si="83"/>
        <v>0</v>
      </c>
      <c r="AC101" s="33">
        <f t="shared" si="83"/>
        <v>0</v>
      </c>
      <c r="AD101" s="33"/>
      <c r="AE101" s="6">
        <f t="shared" si="84"/>
        <v>0</v>
      </c>
      <c r="AF101" s="33">
        <f t="shared" si="84"/>
        <v>0</v>
      </c>
      <c r="AG101" s="33"/>
      <c r="AH101" s="6">
        <f t="shared" si="85"/>
        <v>0</v>
      </c>
      <c r="AI101" s="33">
        <f t="shared" si="85"/>
        <v>0</v>
      </c>
      <c r="AJ101" s="33"/>
      <c r="AK101" s="6">
        <f>0</f>
        <v>0</v>
      </c>
      <c r="AL101" s="33">
        <f>0</f>
        <v>0</v>
      </c>
      <c r="AM101" s="33"/>
      <c r="AN101" s="6">
        <f>0</f>
        <v>0</v>
      </c>
      <c r="AO101" s="6">
        <f>0</f>
        <v>0</v>
      </c>
      <c r="AP101" s="33">
        <f>0</f>
        <v>0</v>
      </c>
      <c r="AQ101" s="33"/>
      <c r="AR101" s="6">
        <f t="shared" si="88"/>
        <v>0</v>
      </c>
      <c r="AS101" s="6">
        <f t="shared" si="88"/>
        <v>0</v>
      </c>
      <c r="AT101" s="6">
        <f t="shared" si="88"/>
        <v>0</v>
      </c>
      <c r="AU101" s="6">
        <f t="shared" si="88"/>
        <v>0</v>
      </c>
      <c r="AV101" s="6">
        <f t="shared" si="88"/>
        <v>0</v>
      </c>
      <c r="AW101" s="6">
        <f t="shared" si="88"/>
        <v>0</v>
      </c>
      <c r="AX101" s="6">
        <f t="shared" si="88"/>
        <v>0</v>
      </c>
      <c r="AY101" s="6">
        <f t="shared" si="88"/>
        <v>0</v>
      </c>
      <c r="AZ101" s="33">
        <f>0</f>
        <v>0</v>
      </c>
      <c r="BA101" s="33"/>
      <c r="BB101" s="33"/>
      <c r="BC101" s="6">
        <f t="shared" si="87"/>
        <v>0</v>
      </c>
    </row>
    <row r="102" spans="1:55" s="1" customFormat="1" ht="14.1" customHeight="1" x14ac:dyDescent="0.2">
      <c r="A102" s="41" t="s">
        <v>194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4" t="s">
        <v>195</v>
      </c>
      <c r="N102" s="44"/>
      <c r="O102" s="44" t="s">
        <v>196</v>
      </c>
      <c r="P102" s="44"/>
      <c r="Q102" s="44"/>
      <c r="R102" s="44"/>
      <c r="S102" s="44" t="s">
        <v>68</v>
      </c>
      <c r="T102" s="44"/>
      <c r="U102" s="44"/>
      <c r="V102" s="33">
        <f>0</f>
        <v>0</v>
      </c>
      <c r="W102" s="33"/>
      <c r="X102" s="33">
        <f t="shared" si="81"/>
        <v>0</v>
      </c>
      <c r="Y102" s="33"/>
      <c r="Z102" s="33">
        <f t="shared" si="82"/>
        <v>0</v>
      </c>
      <c r="AA102" s="33"/>
      <c r="AB102" s="6">
        <f t="shared" si="83"/>
        <v>0</v>
      </c>
      <c r="AC102" s="33">
        <f t="shared" si="83"/>
        <v>0</v>
      </c>
      <c r="AD102" s="33"/>
      <c r="AE102" s="6">
        <f t="shared" si="84"/>
        <v>0</v>
      </c>
      <c r="AF102" s="33">
        <f t="shared" si="84"/>
        <v>0</v>
      </c>
      <c r="AG102" s="33"/>
      <c r="AH102" s="6">
        <f t="shared" si="85"/>
        <v>0</v>
      </c>
      <c r="AI102" s="33">
        <f t="shared" si="85"/>
        <v>0</v>
      </c>
      <c r="AJ102" s="33"/>
      <c r="AK102" s="6">
        <f>0</f>
        <v>0</v>
      </c>
      <c r="AL102" s="33">
        <f>0</f>
        <v>0</v>
      </c>
      <c r="AM102" s="33"/>
      <c r="AN102" s="6">
        <f>0</f>
        <v>0</v>
      </c>
      <c r="AO102" s="6">
        <f>0</f>
        <v>0</v>
      </c>
      <c r="AP102" s="33">
        <f>0</f>
        <v>0</v>
      </c>
      <c r="AQ102" s="33"/>
      <c r="AR102" s="6">
        <f t="shared" si="88"/>
        <v>0</v>
      </c>
      <c r="AS102" s="6">
        <f t="shared" si="88"/>
        <v>0</v>
      </c>
      <c r="AT102" s="6">
        <f t="shared" si="88"/>
        <v>0</v>
      </c>
      <c r="AU102" s="6">
        <f t="shared" si="88"/>
        <v>0</v>
      </c>
      <c r="AV102" s="6">
        <f t="shared" si="88"/>
        <v>0</v>
      </c>
      <c r="AW102" s="6">
        <f t="shared" si="88"/>
        <v>0</v>
      </c>
      <c r="AX102" s="6">
        <f t="shared" si="88"/>
        <v>0</v>
      </c>
      <c r="AY102" s="6">
        <f t="shared" si="88"/>
        <v>0</v>
      </c>
      <c r="AZ102" s="33">
        <f>0</f>
        <v>0</v>
      </c>
      <c r="BA102" s="33"/>
      <c r="BB102" s="33"/>
      <c r="BC102" s="6">
        <f t="shared" si="87"/>
        <v>0</v>
      </c>
    </row>
    <row r="103" spans="1:55" s="1" customFormat="1" ht="14.1" customHeight="1" x14ac:dyDescent="0.2">
      <c r="A103" s="9" t="s">
        <v>16</v>
      </c>
      <c r="B103" s="52" t="s">
        <v>197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6" t="s">
        <v>16</v>
      </c>
      <c r="N103" s="36"/>
      <c r="O103" s="36" t="s">
        <v>16</v>
      </c>
      <c r="P103" s="36"/>
      <c r="Q103" s="36"/>
      <c r="R103" s="36"/>
      <c r="S103" s="36" t="s">
        <v>16</v>
      </c>
      <c r="T103" s="36"/>
      <c r="U103" s="36"/>
      <c r="V103" s="29" t="s">
        <v>16</v>
      </c>
      <c r="W103" s="29"/>
      <c r="X103" s="29" t="s">
        <v>16</v>
      </c>
      <c r="Y103" s="29"/>
      <c r="Z103" s="29" t="s">
        <v>16</v>
      </c>
      <c r="AA103" s="29"/>
      <c r="AB103" s="7" t="s">
        <v>16</v>
      </c>
      <c r="AC103" s="29" t="s">
        <v>16</v>
      </c>
      <c r="AD103" s="29"/>
      <c r="AE103" s="7" t="s">
        <v>16</v>
      </c>
      <c r="AF103" s="29" t="s">
        <v>16</v>
      </c>
      <c r="AG103" s="29"/>
      <c r="AH103" s="7" t="s">
        <v>16</v>
      </c>
      <c r="AI103" s="29" t="s">
        <v>16</v>
      </c>
      <c r="AJ103" s="29"/>
      <c r="AK103" s="7" t="s">
        <v>16</v>
      </c>
      <c r="AL103" s="29" t="s">
        <v>16</v>
      </c>
      <c r="AM103" s="29"/>
      <c r="AN103" s="7" t="s">
        <v>16</v>
      </c>
      <c r="AO103" s="7" t="s">
        <v>16</v>
      </c>
      <c r="AP103" s="29" t="s">
        <v>16</v>
      </c>
      <c r="AQ103" s="29"/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7" t="s">
        <v>16</v>
      </c>
      <c r="AZ103" s="29" t="s">
        <v>16</v>
      </c>
      <c r="BA103" s="29"/>
      <c r="BB103" s="29"/>
      <c r="BC103" s="7" t="s">
        <v>16</v>
      </c>
    </row>
    <row r="104" spans="1:55" s="1" customFormat="1" ht="14.1" customHeight="1" x14ac:dyDescent="0.2">
      <c r="A104" s="30" t="s">
        <v>198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 t="s">
        <v>199</v>
      </c>
      <c r="N104" s="31"/>
      <c r="O104" s="31" t="s">
        <v>196</v>
      </c>
      <c r="P104" s="31"/>
      <c r="Q104" s="31"/>
      <c r="R104" s="31"/>
      <c r="S104" s="31" t="s">
        <v>200</v>
      </c>
      <c r="T104" s="31"/>
      <c r="U104" s="31"/>
      <c r="V104" s="27">
        <f t="shared" ref="V104:V115" si="89">0</f>
        <v>0</v>
      </c>
      <c r="W104" s="27"/>
      <c r="X104" s="27">
        <f t="shared" ref="X104:X115" si="90">0</f>
        <v>0</v>
      </c>
      <c r="Y104" s="27"/>
      <c r="Z104" s="27">
        <f t="shared" ref="Z104:Z115" si="91">0</f>
        <v>0</v>
      </c>
      <c r="AA104" s="27"/>
      <c r="AB104" s="8">
        <f t="shared" ref="AB104:AC115" si="92">0</f>
        <v>0</v>
      </c>
      <c r="AC104" s="27">
        <f t="shared" si="92"/>
        <v>0</v>
      </c>
      <c r="AD104" s="27"/>
      <c r="AE104" s="8">
        <f t="shared" ref="AE104:AF115" si="93">0</f>
        <v>0</v>
      </c>
      <c r="AF104" s="27">
        <f t="shared" si="93"/>
        <v>0</v>
      </c>
      <c r="AG104" s="27"/>
      <c r="AH104" s="8">
        <f t="shared" ref="AH104:AI115" si="94">0</f>
        <v>0</v>
      </c>
      <c r="AI104" s="27">
        <f t="shared" si="94"/>
        <v>0</v>
      </c>
      <c r="AJ104" s="27"/>
      <c r="AK104" s="8">
        <f t="shared" ref="AK104:AL115" si="95">0</f>
        <v>0</v>
      </c>
      <c r="AL104" s="27">
        <f t="shared" si="95"/>
        <v>0</v>
      </c>
      <c r="AM104" s="27"/>
      <c r="AN104" s="8">
        <f t="shared" ref="AN104:AP115" si="96">0</f>
        <v>0</v>
      </c>
      <c r="AO104" s="8">
        <f t="shared" si="96"/>
        <v>0</v>
      </c>
      <c r="AP104" s="27">
        <f t="shared" si="96"/>
        <v>0</v>
      </c>
      <c r="AQ104" s="27"/>
      <c r="AR104" s="8">
        <f t="shared" ref="AR104:AZ115" si="97">0</f>
        <v>0</v>
      </c>
      <c r="AS104" s="8">
        <f t="shared" si="97"/>
        <v>0</v>
      </c>
      <c r="AT104" s="8">
        <f t="shared" si="97"/>
        <v>0</v>
      </c>
      <c r="AU104" s="8">
        <f t="shared" si="97"/>
        <v>0</v>
      </c>
      <c r="AV104" s="8">
        <f t="shared" si="97"/>
        <v>0</v>
      </c>
      <c r="AW104" s="8">
        <f t="shared" si="97"/>
        <v>0</v>
      </c>
      <c r="AX104" s="8">
        <f t="shared" si="97"/>
        <v>0</v>
      </c>
      <c r="AY104" s="8">
        <f t="shared" si="97"/>
        <v>0</v>
      </c>
      <c r="AZ104" s="27">
        <f t="shared" si="97"/>
        <v>0</v>
      </c>
      <c r="BA104" s="27"/>
      <c r="BB104" s="27"/>
      <c r="BC104" s="8">
        <f t="shared" ref="BC104:BC115" si="98">0</f>
        <v>0</v>
      </c>
    </row>
    <row r="105" spans="1:55" s="1" customFormat="1" ht="14.1" customHeight="1" x14ac:dyDescent="0.2">
      <c r="A105" s="42" t="s">
        <v>201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 t="s">
        <v>202</v>
      </c>
      <c r="N105" s="38"/>
      <c r="O105" s="38" t="s">
        <v>196</v>
      </c>
      <c r="P105" s="38"/>
      <c r="Q105" s="38"/>
      <c r="R105" s="38"/>
      <c r="S105" s="38" t="s">
        <v>68</v>
      </c>
      <c r="T105" s="38"/>
      <c r="U105" s="38"/>
      <c r="V105" s="33">
        <f t="shared" si="89"/>
        <v>0</v>
      </c>
      <c r="W105" s="33"/>
      <c r="X105" s="33">
        <f t="shared" si="90"/>
        <v>0</v>
      </c>
      <c r="Y105" s="33"/>
      <c r="Z105" s="33">
        <f t="shared" si="91"/>
        <v>0</v>
      </c>
      <c r="AA105" s="33"/>
      <c r="AB105" s="6">
        <f t="shared" si="92"/>
        <v>0</v>
      </c>
      <c r="AC105" s="33">
        <f t="shared" si="92"/>
        <v>0</v>
      </c>
      <c r="AD105" s="33"/>
      <c r="AE105" s="6">
        <f t="shared" si="93"/>
        <v>0</v>
      </c>
      <c r="AF105" s="33">
        <f t="shared" si="93"/>
        <v>0</v>
      </c>
      <c r="AG105" s="33"/>
      <c r="AH105" s="6">
        <f t="shared" si="94"/>
        <v>0</v>
      </c>
      <c r="AI105" s="33">
        <f t="shared" si="94"/>
        <v>0</v>
      </c>
      <c r="AJ105" s="33"/>
      <c r="AK105" s="6">
        <f t="shared" si="95"/>
        <v>0</v>
      </c>
      <c r="AL105" s="33">
        <f t="shared" si="95"/>
        <v>0</v>
      </c>
      <c r="AM105" s="33"/>
      <c r="AN105" s="6">
        <f t="shared" si="96"/>
        <v>0</v>
      </c>
      <c r="AO105" s="6">
        <f t="shared" si="96"/>
        <v>0</v>
      </c>
      <c r="AP105" s="33">
        <f t="shared" si="96"/>
        <v>0</v>
      </c>
      <c r="AQ105" s="33"/>
      <c r="AR105" s="6">
        <f t="shared" si="97"/>
        <v>0</v>
      </c>
      <c r="AS105" s="6">
        <f t="shared" si="97"/>
        <v>0</v>
      </c>
      <c r="AT105" s="6">
        <f t="shared" si="97"/>
        <v>0</v>
      </c>
      <c r="AU105" s="6">
        <f t="shared" si="97"/>
        <v>0</v>
      </c>
      <c r="AV105" s="6">
        <f t="shared" si="97"/>
        <v>0</v>
      </c>
      <c r="AW105" s="6">
        <f t="shared" si="97"/>
        <v>0</v>
      </c>
      <c r="AX105" s="6">
        <f t="shared" si="97"/>
        <v>0</v>
      </c>
      <c r="AY105" s="6">
        <f t="shared" si="97"/>
        <v>0</v>
      </c>
      <c r="AZ105" s="33">
        <f t="shared" si="97"/>
        <v>0</v>
      </c>
      <c r="BA105" s="33"/>
      <c r="BB105" s="33"/>
      <c r="BC105" s="6">
        <f t="shared" si="98"/>
        <v>0</v>
      </c>
    </row>
    <row r="106" spans="1:55" s="1" customFormat="1" ht="14.1" customHeight="1" x14ac:dyDescent="0.2">
      <c r="A106" s="51" t="s">
        <v>203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31" t="s">
        <v>204</v>
      </c>
      <c r="N106" s="31"/>
      <c r="O106" s="31" t="s">
        <v>196</v>
      </c>
      <c r="P106" s="31"/>
      <c r="Q106" s="31"/>
      <c r="R106" s="31"/>
      <c r="S106" s="31" t="s">
        <v>68</v>
      </c>
      <c r="T106" s="31"/>
      <c r="U106" s="31"/>
      <c r="V106" s="27">
        <f t="shared" si="89"/>
        <v>0</v>
      </c>
      <c r="W106" s="27"/>
      <c r="X106" s="27">
        <f t="shared" si="90"/>
        <v>0</v>
      </c>
      <c r="Y106" s="27"/>
      <c r="Z106" s="27">
        <f t="shared" si="91"/>
        <v>0</v>
      </c>
      <c r="AA106" s="27"/>
      <c r="AB106" s="8">
        <f t="shared" si="92"/>
        <v>0</v>
      </c>
      <c r="AC106" s="27">
        <f t="shared" si="92"/>
        <v>0</v>
      </c>
      <c r="AD106" s="27"/>
      <c r="AE106" s="8">
        <f t="shared" si="93"/>
        <v>0</v>
      </c>
      <c r="AF106" s="27">
        <f t="shared" si="93"/>
        <v>0</v>
      </c>
      <c r="AG106" s="27"/>
      <c r="AH106" s="8">
        <f t="shared" si="94"/>
        <v>0</v>
      </c>
      <c r="AI106" s="27">
        <f t="shared" si="94"/>
        <v>0</v>
      </c>
      <c r="AJ106" s="27"/>
      <c r="AK106" s="8">
        <f t="shared" si="95"/>
        <v>0</v>
      </c>
      <c r="AL106" s="27">
        <f t="shared" si="95"/>
        <v>0</v>
      </c>
      <c r="AM106" s="27"/>
      <c r="AN106" s="8">
        <f t="shared" si="96"/>
        <v>0</v>
      </c>
      <c r="AO106" s="8">
        <f t="shared" si="96"/>
        <v>0</v>
      </c>
      <c r="AP106" s="27">
        <f t="shared" si="96"/>
        <v>0</v>
      </c>
      <c r="AQ106" s="27"/>
      <c r="AR106" s="8">
        <f t="shared" si="97"/>
        <v>0</v>
      </c>
      <c r="AS106" s="8">
        <f t="shared" si="97"/>
        <v>0</v>
      </c>
      <c r="AT106" s="8">
        <f t="shared" si="97"/>
        <v>0</v>
      </c>
      <c r="AU106" s="8">
        <f t="shared" si="97"/>
        <v>0</v>
      </c>
      <c r="AV106" s="8">
        <f t="shared" si="97"/>
        <v>0</v>
      </c>
      <c r="AW106" s="8">
        <f t="shared" si="97"/>
        <v>0</v>
      </c>
      <c r="AX106" s="8">
        <f t="shared" si="97"/>
        <v>0</v>
      </c>
      <c r="AY106" s="8">
        <f t="shared" si="97"/>
        <v>0</v>
      </c>
      <c r="AZ106" s="27">
        <f t="shared" si="97"/>
        <v>0</v>
      </c>
      <c r="BA106" s="27"/>
      <c r="BB106" s="27"/>
      <c r="BC106" s="8">
        <f t="shared" si="98"/>
        <v>0</v>
      </c>
    </row>
    <row r="107" spans="1:55" s="1" customFormat="1" ht="24" customHeight="1" x14ac:dyDescent="0.2">
      <c r="A107" s="41" t="s">
        <v>205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4" t="s">
        <v>206</v>
      </c>
      <c r="N107" s="44"/>
      <c r="O107" s="44" t="s">
        <v>67</v>
      </c>
      <c r="P107" s="44"/>
      <c r="Q107" s="44"/>
      <c r="R107" s="44"/>
      <c r="S107" s="44" t="s">
        <v>68</v>
      </c>
      <c r="T107" s="44"/>
      <c r="U107" s="44"/>
      <c r="V107" s="33">
        <f t="shared" si="89"/>
        <v>0</v>
      </c>
      <c r="W107" s="33"/>
      <c r="X107" s="33">
        <f t="shared" si="90"/>
        <v>0</v>
      </c>
      <c r="Y107" s="33"/>
      <c r="Z107" s="33">
        <f t="shared" si="91"/>
        <v>0</v>
      </c>
      <c r="AA107" s="33"/>
      <c r="AB107" s="6">
        <f t="shared" si="92"/>
        <v>0</v>
      </c>
      <c r="AC107" s="33">
        <f t="shared" si="92"/>
        <v>0</v>
      </c>
      <c r="AD107" s="33"/>
      <c r="AE107" s="6">
        <f t="shared" si="93"/>
        <v>0</v>
      </c>
      <c r="AF107" s="33">
        <f t="shared" si="93"/>
        <v>0</v>
      </c>
      <c r="AG107" s="33"/>
      <c r="AH107" s="6">
        <f t="shared" si="94"/>
        <v>0</v>
      </c>
      <c r="AI107" s="33">
        <f t="shared" si="94"/>
        <v>0</v>
      </c>
      <c r="AJ107" s="33"/>
      <c r="AK107" s="6">
        <f t="shared" si="95"/>
        <v>0</v>
      </c>
      <c r="AL107" s="33">
        <f t="shared" si="95"/>
        <v>0</v>
      </c>
      <c r="AM107" s="33"/>
      <c r="AN107" s="6">
        <f t="shared" si="96"/>
        <v>0</v>
      </c>
      <c r="AO107" s="6">
        <f t="shared" si="96"/>
        <v>0</v>
      </c>
      <c r="AP107" s="33">
        <f t="shared" si="96"/>
        <v>0</v>
      </c>
      <c r="AQ107" s="33"/>
      <c r="AR107" s="6">
        <f t="shared" si="97"/>
        <v>0</v>
      </c>
      <c r="AS107" s="6">
        <f t="shared" si="97"/>
        <v>0</v>
      </c>
      <c r="AT107" s="6">
        <f t="shared" si="97"/>
        <v>0</v>
      </c>
      <c r="AU107" s="6">
        <f t="shared" si="97"/>
        <v>0</v>
      </c>
      <c r="AV107" s="6">
        <f t="shared" si="97"/>
        <v>0</v>
      </c>
      <c r="AW107" s="6">
        <f t="shared" si="97"/>
        <v>0</v>
      </c>
      <c r="AX107" s="6">
        <f t="shared" si="97"/>
        <v>0</v>
      </c>
      <c r="AY107" s="6">
        <f t="shared" si="97"/>
        <v>0</v>
      </c>
      <c r="AZ107" s="33">
        <f t="shared" si="97"/>
        <v>0</v>
      </c>
      <c r="BA107" s="33"/>
      <c r="BB107" s="33"/>
      <c r="BC107" s="6">
        <f t="shared" si="98"/>
        <v>0</v>
      </c>
    </row>
    <row r="108" spans="1:55" s="1" customFormat="1" ht="14.1" customHeight="1" x14ac:dyDescent="0.2">
      <c r="A108" s="41" t="s">
        <v>207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4" t="s">
        <v>208</v>
      </c>
      <c r="N108" s="44"/>
      <c r="O108" s="44" t="s">
        <v>209</v>
      </c>
      <c r="P108" s="44"/>
      <c r="Q108" s="44"/>
      <c r="R108" s="44"/>
      <c r="S108" s="44" t="s">
        <v>68</v>
      </c>
      <c r="T108" s="44"/>
      <c r="U108" s="44"/>
      <c r="V108" s="33">
        <f t="shared" si="89"/>
        <v>0</v>
      </c>
      <c r="W108" s="33"/>
      <c r="X108" s="33">
        <f t="shared" si="90"/>
        <v>0</v>
      </c>
      <c r="Y108" s="33"/>
      <c r="Z108" s="33">
        <f t="shared" si="91"/>
        <v>0</v>
      </c>
      <c r="AA108" s="33"/>
      <c r="AB108" s="6">
        <f t="shared" si="92"/>
        <v>0</v>
      </c>
      <c r="AC108" s="33">
        <f t="shared" si="92"/>
        <v>0</v>
      </c>
      <c r="AD108" s="33"/>
      <c r="AE108" s="6">
        <f t="shared" si="93"/>
        <v>0</v>
      </c>
      <c r="AF108" s="33">
        <f t="shared" si="93"/>
        <v>0</v>
      </c>
      <c r="AG108" s="33"/>
      <c r="AH108" s="6">
        <f t="shared" si="94"/>
        <v>0</v>
      </c>
      <c r="AI108" s="33">
        <f t="shared" si="94"/>
        <v>0</v>
      </c>
      <c r="AJ108" s="33"/>
      <c r="AK108" s="6">
        <f t="shared" si="95"/>
        <v>0</v>
      </c>
      <c r="AL108" s="33">
        <f t="shared" si="95"/>
        <v>0</v>
      </c>
      <c r="AM108" s="33"/>
      <c r="AN108" s="6">
        <f t="shared" si="96"/>
        <v>0</v>
      </c>
      <c r="AO108" s="6">
        <f t="shared" si="96"/>
        <v>0</v>
      </c>
      <c r="AP108" s="33">
        <f t="shared" si="96"/>
        <v>0</v>
      </c>
      <c r="AQ108" s="33"/>
      <c r="AR108" s="6">
        <f t="shared" si="97"/>
        <v>0</v>
      </c>
      <c r="AS108" s="6">
        <f t="shared" si="97"/>
        <v>0</v>
      </c>
      <c r="AT108" s="6">
        <f t="shared" si="97"/>
        <v>0</v>
      </c>
      <c r="AU108" s="6">
        <f t="shared" si="97"/>
        <v>0</v>
      </c>
      <c r="AV108" s="6">
        <f t="shared" si="97"/>
        <v>0</v>
      </c>
      <c r="AW108" s="6">
        <f t="shared" si="97"/>
        <v>0</v>
      </c>
      <c r="AX108" s="6">
        <f t="shared" si="97"/>
        <v>0</v>
      </c>
      <c r="AY108" s="6">
        <f t="shared" si="97"/>
        <v>0</v>
      </c>
      <c r="AZ108" s="33">
        <f t="shared" si="97"/>
        <v>0</v>
      </c>
      <c r="BA108" s="33"/>
      <c r="BB108" s="33"/>
      <c r="BC108" s="6">
        <f t="shared" si="98"/>
        <v>0</v>
      </c>
    </row>
    <row r="109" spans="1:55" s="1" customFormat="1" ht="45" customHeight="1" x14ac:dyDescent="0.2">
      <c r="A109" s="42" t="s">
        <v>210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 t="s">
        <v>211</v>
      </c>
      <c r="N109" s="38"/>
      <c r="O109" s="38" t="s">
        <v>209</v>
      </c>
      <c r="P109" s="38"/>
      <c r="Q109" s="38"/>
      <c r="R109" s="38"/>
      <c r="S109" s="38" t="s">
        <v>68</v>
      </c>
      <c r="T109" s="38"/>
      <c r="U109" s="38"/>
      <c r="V109" s="33">
        <f t="shared" si="89"/>
        <v>0</v>
      </c>
      <c r="W109" s="33"/>
      <c r="X109" s="33">
        <f t="shared" si="90"/>
        <v>0</v>
      </c>
      <c r="Y109" s="33"/>
      <c r="Z109" s="33">
        <f t="shared" si="91"/>
        <v>0</v>
      </c>
      <c r="AA109" s="33"/>
      <c r="AB109" s="6">
        <f t="shared" si="92"/>
        <v>0</v>
      </c>
      <c r="AC109" s="33">
        <f t="shared" si="92"/>
        <v>0</v>
      </c>
      <c r="AD109" s="33"/>
      <c r="AE109" s="6">
        <f t="shared" si="93"/>
        <v>0</v>
      </c>
      <c r="AF109" s="33">
        <f t="shared" si="93"/>
        <v>0</v>
      </c>
      <c r="AG109" s="33"/>
      <c r="AH109" s="6">
        <f t="shared" si="94"/>
        <v>0</v>
      </c>
      <c r="AI109" s="33">
        <f t="shared" si="94"/>
        <v>0</v>
      </c>
      <c r="AJ109" s="33"/>
      <c r="AK109" s="6">
        <f t="shared" si="95"/>
        <v>0</v>
      </c>
      <c r="AL109" s="33">
        <f t="shared" si="95"/>
        <v>0</v>
      </c>
      <c r="AM109" s="33"/>
      <c r="AN109" s="6">
        <f t="shared" si="96"/>
        <v>0</v>
      </c>
      <c r="AO109" s="6">
        <f t="shared" si="96"/>
        <v>0</v>
      </c>
      <c r="AP109" s="33">
        <f t="shared" si="96"/>
        <v>0</v>
      </c>
      <c r="AQ109" s="33"/>
      <c r="AR109" s="6">
        <f t="shared" si="97"/>
        <v>0</v>
      </c>
      <c r="AS109" s="6">
        <f t="shared" si="97"/>
        <v>0</v>
      </c>
      <c r="AT109" s="6">
        <f t="shared" si="97"/>
        <v>0</v>
      </c>
      <c r="AU109" s="6">
        <f t="shared" si="97"/>
        <v>0</v>
      </c>
      <c r="AV109" s="6">
        <f t="shared" si="97"/>
        <v>0</v>
      </c>
      <c r="AW109" s="6">
        <f t="shared" si="97"/>
        <v>0</v>
      </c>
      <c r="AX109" s="6">
        <f t="shared" si="97"/>
        <v>0</v>
      </c>
      <c r="AY109" s="6">
        <f t="shared" si="97"/>
        <v>0</v>
      </c>
      <c r="AZ109" s="33">
        <f t="shared" si="97"/>
        <v>0</v>
      </c>
      <c r="BA109" s="33"/>
      <c r="BB109" s="33"/>
      <c r="BC109" s="6">
        <f t="shared" si="98"/>
        <v>0</v>
      </c>
    </row>
    <row r="110" spans="1:55" s="1" customFormat="1" ht="24" customHeight="1" x14ac:dyDescent="0.2">
      <c r="A110" s="42" t="s">
        <v>212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 t="s">
        <v>213</v>
      </c>
      <c r="N110" s="38"/>
      <c r="O110" s="38" t="s">
        <v>209</v>
      </c>
      <c r="P110" s="38"/>
      <c r="Q110" s="38"/>
      <c r="R110" s="38"/>
      <c r="S110" s="38" t="s">
        <v>68</v>
      </c>
      <c r="T110" s="38"/>
      <c r="U110" s="38"/>
      <c r="V110" s="33">
        <f t="shared" si="89"/>
        <v>0</v>
      </c>
      <c r="W110" s="33"/>
      <c r="X110" s="33">
        <f t="shared" si="90"/>
        <v>0</v>
      </c>
      <c r="Y110" s="33"/>
      <c r="Z110" s="33">
        <f t="shared" si="91"/>
        <v>0</v>
      </c>
      <c r="AA110" s="33"/>
      <c r="AB110" s="6">
        <f t="shared" si="92"/>
        <v>0</v>
      </c>
      <c r="AC110" s="33">
        <f t="shared" si="92"/>
        <v>0</v>
      </c>
      <c r="AD110" s="33"/>
      <c r="AE110" s="6">
        <f t="shared" si="93"/>
        <v>0</v>
      </c>
      <c r="AF110" s="33">
        <f t="shared" si="93"/>
        <v>0</v>
      </c>
      <c r="AG110" s="33"/>
      <c r="AH110" s="6">
        <f t="shared" si="94"/>
        <v>0</v>
      </c>
      <c r="AI110" s="33">
        <f t="shared" si="94"/>
        <v>0</v>
      </c>
      <c r="AJ110" s="33"/>
      <c r="AK110" s="6">
        <f t="shared" si="95"/>
        <v>0</v>
      </c>
      <c r="AL110" s="33">
        <f t="shared" si="95"/>
        <v>0</v>
      </c>
      <c r="AM110" s="33"/>
      <c r="AN110" s="6">
        <f t="shared" si="96"/>
        <v>0</v>
      </c>
      <c r="AO110" s="6">
        <f t="shared" si="96"/>
        <v>0</v>
      </c>
      <c r="AP110" s="33">
        <f t="shared" si="96"/>
        <v>0</v>
      </c>
      <c r="AQ110" s="33"/>
      <c r="AR110" s="6">
        <f t="shared" si="97"/>
        <v>0</v>
      </c>
      <c r="AS110" s="6">
        <f t="shared" si="97"/>
        <v>0</v>
      </c>
      <c r="AT110" s="6">
        <f t="shared" si="97"/>
        <v>0</v>
      </c>
      <c r="AU110" s="6">
        <f t="shared" si="97"/>
        <v>0</v>
      </c>
      <c r="AV110" s="6">
        <f t="shared" si="97"/>
        <v>0</v>
      </c>
      <c r="AW110" s="6">
        <f t="shared" si="97"/>
        <v>0</v>
      </c>
      <c r="AX110" s="6">
        <f t="shared" si="97"/>
        <v>0</v>
      </c>
      <c r="AY110" s="6">
        <f t="shared" si="97"/>
        <v>0</v>
      </c>
      <c r="AZ110" s="33">
        <f t="shared" si="97"/>
        <v>0</v>
      </c>
      <c r="BA110" s="33"/>
      <c r="BB110" s="33"/>
      <c r="BC110" s="6">
        <f t="shared" si="98"/>
        <v>0</v>
      </c>
    </row>
    <row r="111" spans="1:55" s="1" customFormat="1" ht="24" customHeight="1" x14ac:dyDescent="0.2">
      <c r="A111" s="41" t="s">
        <v>214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4" t="s">
        <v>215</v>
      </c>
      <c r="N111" s="44"/>
      <c r="O111" s="44" t="s">
        <v>216</v>
      </c>
      <c r="P111" s="44"/>
      <c r="Q111" s="44"/>
      <c r="R111" s="44"/>
      <c r="S111" s="44" t="s">
        <v>68</v>
      </c>
      <c r="T111" s="44"/>
      <c r="U111" s="44"/>
      <c r="V111" s="33">
        <f t="shared" si="89"/>
        <v>0</v>
      </c>
      <c r="W111" s="33"/>
      <c r="X111" s="33">
        <f t="shared" si="90"/>
        <v>0</v>
      </c>
      <c r="Y111" s="33"/>
      <c r="Z111" s="33">
        <f t="shared" si="91"/>
        <v>0</v>
      </c>
      <c r="AA111" s="33"/>
      <c r="AB111" s="6">
        <f t="shared" si="92"/>
        <v>0</v>
      </c>
      <c r="AC111" s="33">
        <f t="shared" si="92"/>
        <v>0</v>
      </c>
      <c r="AD111" s="33"/>
      <c r="AE111" s="6">
        <f t="shared" si="93"/>
        <v>0</v>
      </c>
      <c r="AF111" s="33">
        <f t="shared" si="93"/>
        <v>0</v>
      </c>
      <c r="AG111" s="33"/>
      <c r="AH111" s="6">
        <f t="shared" si="94"/>
        <v>0</v>
      </c>
      <c r="AI111" s="33">
        <f t="shared" si="94"/>
        <v>0</v>
      </c>
      <c r="AJ111" s="33"/>
      <c r="AK111" s="6">
        <f t="shared" si="95"/>
        <v>0</v>
      </c>
      <c r="AL111" s="33">
        <f t="shared" si="95"/>
        <v>0</v>
      </c>
      <c r="AM111" s="33"/>
      <c r="AN111" s="6">
        <f t="shared" si="96"/>
        <v>0</v>
      </c>
      <c r="AO111" s="6">
        <f t="shared" si="96"/>
        <v>0</v>
      </c>
      <c r="AP111" s="33">
        <f t="shared" si="96"/>
        <v>0</v>
      </c>
      <c r="AQ111" s="33"/>
      <c r="AR111" s="6">
        <f t="shared" si="97"/>
        <v>0</v>
      </c>
      <c r="AS111" s="6">
        <f t="shared" si="97"/>
        <v>0</v>
      </c>
      <c r="AT111" s="6">
        <f t="shared" si="97"/>
        <v>0</v>
      </c>
      <c r="AU111" s="6">
        <f t="shared" si="97"/>
        <v>0</v>
      </c>
      <c r="AV111" s="6">
        <f t="shared" si="97"/>
        <v>0</v>
      </c>
      <c r="AW111" s="6">
        <f t="shared" si="97"/>
        <v>0</v>
      </c>
      <c r="AX111" s="6">
        <f t="shared" si="97"/>
        <v>0</v>
      </c>
      <c r="AY111" s="6">
        <f t="shared" si="97"/>
        <v>0</v>
      </c>
      <c r="AZ111" s="33">
        <f t="shared" si="97"/>
        <v>0</v>
      </c>
      <c r="BA111" s="33"/>
      <c r="BB111" s="33"/>
      <c r="BC111" s="6">
        <f t="shared" si="98"/>
        <v>0</v>
      </c>
    </row>
    <row r="112" spans="1:55" s="1" customFormat="1" ht="24" customHeight="1" x14ac:dyDescent="0.2">
      <c r="A112" s="41" t="s">
        <v>217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4" t="s">
        <v>218</v>
      </c>
      <c r="N112" s="44"/>
      <c r="O112" s="44" t="s">
        <v>216</v>
      </c>
      <c r="P112" s="44"/>
      <c r="Q112" s="44"/>
      <c r="R112" s="44"/>
      <c r="S112" s="44" t="s">
        <v>68</v>
      </c>
      <c r="T112" s="44"/>
      <c r="U112" s="44"/>
      <c r="V112" s="33">
        <f t="shared" si="89"/>
        <v>0</v>
      </c>
      <c r="W112" s="33"/>
      <c r="X112" s="33">
        <f t="shared" si="90"/>
        <v>0</v>
      </c>
      <c r="Y112" s="33"/>
      <c r="Z112" s="33">
        <f t="shared" si="91"/>
        <v>0</v>
      </c>
      <c r="AA112" s="33"/>
      <c r="AB112" s="6">
        <f t="shared" si="92"/>
        <v>0</v>
      </c>
      <c r="AC112" s="33">
        <f t="shared" si="92"/>
        <v>0</v>
      </c>
      <c r="AD112" s="33"/>
      <c r="AE112" s="6">
        <f t="shared" si="93"/>
        <v>0</v>
      </c>
      <c r="AF112" s="33">
        <f t="shared" si="93"/>
        <v>0</v>
      </c>
      <c r="AG112" s="33"/>
      <c r="AH112" s="6">
        <f t="shared" si="94"/>
        <v>0</v>
      </c>
      <c r="AI112" s="33">
        <f t="shared" si="94"/>
        <v>0</v>
      </c>
      <c r="AJ112" s="33"/>
      <c r="AK112" s="6">
        <f t="shared" si="95"/>
        <v>0</v>
      </c>
      <c r="AL112" s="33">
        <f t="shared" si="95"/>
        <v>0</v>
      </c>
      <c r="AM112" s="33"/>
      <c r="AN112" s="6">
        <f t="shared" si="96"/>
        <v>0</v>
      </c>
      <c r="AO112" s="6">
        <f t="shared" si="96"/>
        <v>0</v>
      </c>
      <c r="AP112" s="33">
        <f t="shared" si="96"/>
        <v>0</v>
      </c>
      <c r="AQ112" s="33"/>
      <c r="AR112" s="6">
        <f t="shared" si="97"/>
        <v>0</v>
      </c>
      <c r="AS112" s="6">
        <f t="shared" si="97"/>
        <v>0</v>
      </c>
      <c r="AT112" s="6">
        <f t="shared" si="97"/>
        <v>0</v>
      </c>
      <c r="AU112" s="6">
        <f t="shared" si="97"/>
        <v>0</v>
      </c>
      <c r="AV112" s="6">
        <f t="shared" si="97"/>
        <v>0</v>
      </c>
      <c r="AW112" s="6">
        <f t="shared" si="97"/>
        <v>0</v>
      </c>
      <c r="AX112" s="6">
        <f t="shared" si="97"/>
        <v>0</v>
      </c>
      <c r="AY112" s="6">
        <f t="shared" si="97"/>
        <v>0</v>
      </c>
      <c r="AZ112" s="33">
        <f t="shared" si="97"/>
        <v>0</v>
      </c>
      <c r="BA112" s="33"/>
      <c r="BB112" s="33"/>
      <c r="BC112" s="6">
        <f t="shared" si="98"/>
        <v>0</v>
      </c>
    </row>
    <row r="113" spans="1:55" s="1" customFormat="1" ht="66" customHeight="1" x14ac:dyDescent="0.2">
      <c r="A113" s="41" t="s">
        <v>219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4" t="s">
        <v>220</v>
      </c>
      <c r="N113" s="44"/>
      <c r="O113" s="44" t="s">
        <v>221</v>
      </c>
      <c r="P113" s="44"/>
      <c r="Q113" s="44"/>
      <c r="R113" s="44"/>
      <c r="S113" s="44" t="s">
        <v>68</v>
      </c>
      <c r="T113" s="44"/>
      <c r="U113" s="44"/>
      <c r="V113" s="33">
        <f t="shared" si="89"/>
        <v>0</v>
      </c>
      <c r="W113" s="33"/>
      <c r="X113" s="33">
        <f t="shared" si="90"/>
        <v>0</v>
      </c>
      <c r="Y113" s="33"/>
      <c r="Z113" s="33">
        <f t="shared" si="91"/>
        <v>0</v>
      </c>
      <c r="AA113" s="33"/>
      <c r="AB113" s="6">
        <f t="shared" si="92"/>
        <v>0</v>
      </c>
      <c r="AC113" s="33">
        <f t="shared" si="92"/>
        <v>0</v>
      </c>
      <c r="AD113" s="33"/>
      <c r="AE113" s="6">
        <f t="shared" si="93"/>
        <v>0</v>
      </c>
      <c r="AF113" s="33">
        <f t="shared" si="93"/>
        <v>0</v>
      </c>
      <c r="AG113" s="33"/>
      <c r="AH113" s="6">
        <f t="shared" si="94"/>
        <v>0</v>
      </c>
      <c r="AI113" s="33">
        <f t="shared" si="94"/>
        <v>0</v>
      </c>
      <c r="AJ113" s="33"/>
      <c r="AK113" s="6">
        <f t="shared" si="95"/>
        <v>0</v>
      </c>
      <c r="AL113" s="33">
        <f t="shared" si="95"/>
        <v>0</v>
      </c>
      <c r="AM113" s="33"/>
      <c r="AN113" s="6">
        <f t="shared" si="96"/>
        <v>0</v>
      </c>
      <c r="AO113" s="6">
        <f t="shared" si="96"/>
        <v>0</v>
      </c>
      <c r="AP113" s="33">
        <f t="shared" si="96"/>
        <v>0</v>
      </c>
      <c r="AQ113" s="33"/>
      <c r="AR113" s="6">
        <f t="shared" si="97"/>
        <v>0</v>
      </c>
      <c r="AS113" s="6">
        <f t="shared" si="97"/>
        <v>0</v>
      </c>
      <c r="AT113" s="6">
        <f t="shared" si="97"/>
        <v>0</v>
      </c>
      <c r="AU113" s="6">
        <f t="shared" si="97"/>
        <v>0</v>
      </c>
      <c r="AV113" s="6">
        <f t="shared" si="97"/>
        <v>0</v>
      </c>
      <c r="AW113" s="6">
        <f t="shared" si="97"/>
        <v>0</v>
      </c>
      <c r="AX113" s="6">
        <f t="shared" si="97"/>
        <v>0</v>
      </c>
      <c r="AY113" s="6">
        <f t="shared" si="97"/>
        <v>0</v>
      </c>
      <c r="AZ113" s="33">
        <f t="shared" si="97"/>
        <v>0</v>
      </c>
      <c r="BA113" s="33"/>
      <c r="BB113" s="33"/>
      <c r="BC113" s="6">
        <f t="shared" si="98"/>
        <v>0</v>
      </c>
    </row>
    <row r="114" spans="1:55" s="1" customFormat="1" ht="14.1" customHeight="1" x14ac:dyDescent="0.2">
      <c r="A114" s="41" t="s">
        <v>222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4" t="s">
        <v>223</v>
      </c>
      <c r="N114" s="44"/>
      <c r="O114" s="44" t="s">
        <v>224</v>
      </c>
      <c r="P114" s="44"/>
      <c r="Q114" s="44"/>
      <c r="R114" s="44"/>
      <c r="S114" s="44" t="s">
        <v>68</v>
      </c>
      <c r="T114" s="44"/>
      <c r="U114" s="44"/>
      <c r="V114" s="33">
        <f t="shared" si="89"/>
        <v>0</v>
      </c>
      <c r="W114" s="33"/>
      <c r="X114" s="33">
        <f t="shared" si="90"/>
        <v>0</v>
      </c>
      <c r="Y114" s="33"/>
      <c r="Z114" s="33">
        <f t="shared" si="91"/>
        <v>0</v>
      </c>
      <c r="AA114" s="33"/>
      <c r="AB114" s="6">
        <f t="shared" si="92"/>
        <v>0</v>
      </c>
      <c r="AC114" s="33">
        <f t="shared" si="92"/>
        <v>0</v>
      </c>
      <c r="AD114" s="33"/>
      <c r="AE114" s="6">
        <f t="shared" si="93"/>
        <v>0</v>
      </c>
      <c r="AF114" s="33">
        <f t="shared" si="93"/>
        <v>0</v>
      </c>
      <c r="AG114" s="33"/>
      <c r="AH114" s="6">
        <f t="shared" si="94"/>
        <v>0</v>
      </c>
      <c r="AI114" s="33">
        <f t="shared" si="94"/>
        <v>0</v>
      </c>
      <c r="AJ114" s="33"/>
      <c r="AK114" s="6">
        <f t="shared" si="95"/>
        <v>0</v>
      </c>
      <c r="AL114" s="33">
        <f t="shared" si="95"/>
        <v>0</v>
      </c>
      <c r="AM114" s="33"/>
      <c r="AN114" s="6">
        <f t="shared" si="96"/>
        <v>0</v>
      </c>
      <c r="AO114" s="6">
        <f t="shared" si="96"/>
        <v>0</v>
      </c>
      <c r="AP114" s="33">
        <f t="shared" si="96"/>
        <v>0</v>
      </c>
      <c r="AQ114" s="33"/>
      <c r="AR114" s="6">
        <f t="shared" si="97"/>
        <v>0</v>
      </c>
      <c r="AS114" s="6">
        <f t="shared" si="97"/>
        <v>0</v>
      </c>
      <c r="AT114" s="6">
        <f t="shared" si="97"/>
        <v>0</v>
      </c>
      <c r="AU114" s="6">
        <f t="shared" si="97"/>
        <v>0</v>
      </c>
      <c r="AV114" s="6">
        <f t="shared" si="97"/>
        <v>0</v>
      </c>
      <c r="AW114" s="6">
        <f t="shared" si="97"/>
        <v>0</v>
      </c>
      <c r="AX114" s="6">
        <f t="shared" si="97"/>
        <v>0</v>
      </c>
      <c r="AY114" s="6">
        <f t="shared" si="97"/>
        <v>0</v>
      </c>
      <c r="AZ114" s="33">
        <f t="shared" si="97"/>
        <v>0</v>
      </c>
      <c r="BA114" s="33"/>
      <c r="BB114" s="33"/>
      <c r="BC114" s="6">
        <f t="shared" si="98"/>
        <v>0</v>
      </c>
    </row>
    <row r="115" spans="1:55" s="1" customFormat="1" ht="33.950000000000003" customHeight="1" x14ac:dyDescent="0.2">
      <c r="A115" s="42" t="s">
        <v>225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 t="s">
        <v>226</v>
      </c>
      <c r="N115" s="38"/>
      <c r="O115" s="38" t="s">
        <v>224</v>
      </c>
      <c r="P115" s="38"/>
      <c r="Q115" s="38"/>
      <c r="R115" s="38"/>
      <c r="S115" s="38" t="s">
        <v>68</v>
      </c>
      <c r="T115" s="38"/>
      <c r="U115" s="38"/>
      <c r="V115" s="33">
        <f t="shared" si="89"/>
        <v>0</v>
      </c>
      <c r="W115" s="33"/>
      <c r="X115" s="33">
        <f t="shared" si="90"/>
        <v>0</v>
      </c>
      <c r="Y115" s="33"/>
      <c r="Z115" s="33">
        <f t="shared" si="91"/>
        <v>0</v>
      </c>
      <c r="AA115" s="33"/>
      <c r="AB115" s="6">
        <f t="shared" si="92"/>
        <v>0</v>
      </c>
      <c r="AC115" s="33">
        <f t="shared" si="92"/>
        <v>0</v>
      </c>
      <c r="AD115" s="33"/>
      <c r="AE115" s="6">
        <f t="shared" si="93"/>
        <v>0</v>
      </c>
      <c r="AF115" s="33">
        <f t="shared" si="93"/>
        <v>0</v>
      </c>
      <c r="AG115" s="33"/>
      <c r="AH115" s="6">
        <f t="shared" si="94"/>
        <v>0</v>
      </c>
      <c r="AI115" s="33">
        <f t="shared" si="94"/>
        <v>0</v>
      </c>
      <c r="AJ115" s="33"/>
      <c r="AK115" s="6">
        <f t="shared" si="95"/>
        <v>0</v>
      </c>
      <c r="AL115" s="33">
        <f t="shared" si="95"/>
        <v>0</v>
      </c>
      <c r="AM115" s="33"/>
      <c r="AN115" s="6">
        <f t="shared" si="96"/>
        <v>0</v>
      </c>
      <c r="AO115" s="6">
        <f t="shared" si="96"/>
        <v>0</v>
      </c>
      <c r="AP115" s="33">
        <f t="shared" si="96"/>
        <v>0</v>
      </c>
      <c r="AQ115" s="33"/>
      <c r="AR115" s="6">
        <f t="shared" si="97"/>
        <v>0</v>
      </c>
      <c r="AS115" s="6">
        <f t="shared" si="97"/>
        <v>0</v>
      </c>
      <c r="AT115" s="6">
        <f t="shared" si="97"/>
        <v>0</v>
      </c>
      <c r="AU115" s="6">
        <f t="shared" si="97"/>
        <v>0</v>
      </c>
      <c r="AV115" s="6">
        <f t="shared" si="97"/>
        <v>0</v>
      </c>
      <c r="AW115" s="6">
        <f t="shared" si="97"/>
        <v>0</v>
      </c>
      <c r="AX115" s="6">
        <f t="shared" si="97"/>
        <v>0</v>
      </c>
      <c r="AY115" s="6">
        <f t="shared" si="97"/>
        <v>0</v>
      </c>
      <c r="AZ115" s="33">
        <f t="shared" si="97"/>
        <v>0</v>
      </c>
      <c r="BA115" s="33"/>
      <c r="BB115" s="33"/>
      <c r="BC115" s="6">
        <f t="shared" si="98"/>
        <v>0</v>
      </c>
    </row>
    <row r="116" spans="1:55" s="1" customFormat="1" ht="14.1" customHeight="1" x14ac:dyDescent="0.2">
      <c r="A116" s="9" t="s">
        <v>16</v>
      </c>
      <c r="B116" s="52" t="s">
        <v>197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6" t="s">
        <v>16</v>
      </c>
      <c r="N116" s="36"/>
      <c r="O116" s="36" t="s">
        <v>16</v>
      </c>
      <c r="P116" s="36"/>
      <c r="Q116" s="36"/>
      <c r="R116" s="36"/>
      <c r="S116" s="36" t="s">
        <v>16</v>
      </c>
      <c r="T116" s="36"/>
      <c r="U116" s="36"/>
      <c r="V116" s="29" t="s">
        <v>16</v>
      </c>
      <c r="W116" s="29"/>
      <c r="X116" s="29" t="s">
        <v>16</v>
      </c>
      <c r="Y116" s="29"/>
      <c r="Z116" s="29" t="s">
        <v>16</v>
      </c>
      <c r="AA116" s="29"/>
      <c r="AB116" s="7" t="s">
        <v>16</v>
      </c>
      <c r="AC116" s="29" t="s">
        <v>16</v>
      </c>
      <c r="AD116" s="29"/>
      <c r="AE116" s="7" t="s">
        <v>16</v>
      </c>
      <c r="AF116" s="29" t="s">
        <v>16</v>
      </c>
      <c r="AG116" s="29"/>
      <c r="AH116" s="7" t="s">
        <v>16</v>
      </c>
      <c r="AI116" s="29" t="s">
        <v>16</v>
      </c>
      <c r="AJ116" s="29"/>
      <c r="AK116" s="7" t="s">
        <v>16</v>
      </c>
      <c r="AL116" s="29" t="s">
        <v>16</v>
      </c>
      <c r="AM116" s="29"/>
      <c r="AN116" s="7" t="s">
        <v>16</v>
      </c>
      <c r="AO116" s="7" t="s">
        <v>16</v>
      </c>
      <c r="AP116" s="29" t="s">
        <v>16</v>
      </c>
      <c r="AQ116" s="29"/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7" t="s">
        <v>16</v>
      </c>
      <c r="AZ116" s="29" t="s">
        <v>16</v>
      </c>
      <c r="BA116" s="29"/>
      <c r="BB116" s="29"/>
      <c r="BC116" s="7" t="s">
        <v>16</v>
      </c>
    </row>
    <row r="117" spans="1:55" s="1" customFormat="1" ht="14.1" customHeight="1" x14ac:dyDescent="0.2">
      <c r="A117" s="30" t="s">
        <v>227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 t="s">
        <v>228</v>
      </c>
      <c r="N117" s="31"/>
      <c r="O117" s="31" t="s">
        <v>224</v>
      </c>
      <c r="P117" s="31"/>
      <c r="Q117" s="31"/>
      <c r="R117" s="31"/>
      <c r="S117" s="31" t="s">
        <v>68</v>
      </c>
      <c r="T117" s="31"/>
      <c r="U117" s="31"/>
      <c r="V117" s="27">
        <f t="shared" ref="V117:V124" si="99">0</f>
        <v>0</v>
      </c>
      <c r="W117" s="27"/>
      <c r="X117" s="27">
        <f t="shared" ref="X117:X124" si="100">0</f>
        <v>0</v>
      </c>
      <c r="Y117" s="27"/>
      <c r="Z117" s="27">
        <f t="shared" ref="Z117:Z123" si="101">0</f>
        <v>0</v>
      </c>
      <c r="AA117" s="27"/>
      <c r="AB117" s="8">
        <f t="shared" ref="AB117:AC123" si="102">0</f>
        <v>0</v>
      </c>
      <c r="AC117" s="27">
        <f t="shared" si="102"/>
        <v>0</v>
      </c>
      <c r="AD117" s="27"/>
      <c r="AE117" s="8">
        <f t="shared" ref="AE117:AF124" si="103">0</f>
        <v>0</v>
      </c>
      <c r="AF117" s="27">
        <f t="shared" si="103"/>
        <v>0</v>
      </c>
      <c r="AG117" s="27"/>
      <c r="AH117" s="8">
        <f t="shared" ref="AH117:AI124" si="104">0</f>
        <v>0</v>
      </c>
      <c r="AI117" s="27">
        <f t="shared" si="104"/>
        <v>0</v>
      </c>
      <c r="AJ117" s="27"/>
      <c r="AK117" s="8">
        <f t="shared" ref="AK117:AL124" si="105">0</f>
        <v>0</v>
      </c>
      <c r="AL117" s="27">
        <f t="shared" si="105"/>
        <v>0</v>
      </c>
      <c r="AM117" s="27"/>
      <c r="AN117" s="8">
        <f t="shared" ref="AN117:AP124" si="106">0</f>
        <v>0</v>
      </c>
      <c r="AO117" s="8">
        <f t="shared" si="106"/>
        <v>0</v>
      </c>
      <c r="AP117" s="27">
        <f t="shared" si="106"/>
        <v>0</v>
      </c>
      <c r="AQ117" s="27"/>
      <c r="AR117" s="8">
        <f t="shared" ref="AR117:AZ123" si="107">0</f>
        <v>0</v>
      </c>
      <c r="AS117" s="8">
        <f t="shared" si="107"/>
        <v>0</v>
      </c>
      <c r="AT117" s="8">
        <f t="shared" si="107"/>
        <v>0</v>
      </c>
      <c r="AU117" s="8">
        <f t="shared" si="107"/>
        <v>0</v>
      </c>
      <c r="AV117" s="8">
        <f t="shared" si="107"/>
        <v>0</v>
      </c>
      <c r="AW117" s="8">
        <f t="shared" si="107"/>
        <v>0</v>
      </c>
      <c r="AX117" s="8">
        <f t="shared" si="107"/>
        <v>0</v>
      </c>
      <c r="AY117" s="8">
        <f t="shared" si="107"/>
        <v>0</v>
      </c>
      <c r="AZ117" s="27">
        <f t="shared" si="107"/>
        <v>0</v>
      </c>
      <c r="BA117" s="27"/>
      <c r="BB117" s="27"/>
      <c r="BC117" s="8">
        <f t="shared" ref="BC117:BC124" si="108">0</f>
        <v>0</v>
      </c>
    </row>
    <row r="118" spans="1:55" s="1" customFormat="1" ht="14.1" customHeight="1" x14ac:dyDescent="0.2">
      <c r="A118" s="42" t="s">
        <v>229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 t="s">
        <v>230</v>
      </c>
      <c r="N118" s="38"/>
      <c r="O118" s="38" t="s">
        <v>224</v>
      </c>
      <c r="P118" s="38"/>
      <c r="Q118" s="38"/>
      <c r="R118" s="38"/>
      <c r="S118" s="38" t="s">
        <v>68</v>
      </c>
      <c r="T118" s="38"/>
      <c r="U118" s="38"/>
      <c r="V118" s="33">
        <f t="shared" si="99"/>
        <v>0</v>
      </c>
      <c r="W118" s="33"/>
      <c r="X118" s="33">
        <f t="shared" si="100"/>
        <v>0</v>
      </c>
      <c r="Y118" s="33"/>
      <c r="Z118" s="33">
        <f t="shared" si="101"/>
        <v>0</v>
      </c>
      <c r="AA118" s="33"/>
      <c r="AB118" s="6">
        <f t="shared" si="102"/>
        <v>0</v>
      </c>
      <c r="AC118" s="33">
        <f t="shared" si="102"/>
        <v>0</v>
      </c>
      <c r="AD118" s="33"/>
      <c r="AE118" s="6">
        <f t="shared" si="103"/>
        <v>0</v>
      </c>
      <c r="AF118" s="33">
        <f t="shared" si="103"/>
        <v>0</v>
      </c>
      <c r="AG118" s="33"/>
      <c r="AH118" s="6">
        <f t="shared" si="104"/>
        <v>0</v>
      </c>
      <c r="AI118" s="33">
        <f t="shared" si="104"/>
        <v>0</v>
      </c>
      <c r="AJ118" s="33"/>
      <c r="AK118" s="6">
        <f t="shared" si="105"/>
        <v>0</v>
      </c>
      <c r="AL118" s="33">
        <f t="shared" si="105"/>
        <v>0</v>
      </c>
      <c r="AM118" s="33"/>
      <c r="AN118" s="6">
        <f t="shared" si="106"/>
        <v>0</v>
      </c>
      <c r="AO118" s="6">
        <f t="shared" si="106"/>
        <v>0</v>
      </c>
      <c r="AP118" s="33">
        <f t="shared" si="106"/>
        <v>0</v>
      </c>
      <c r="AQ118" s="33"/>
      <c r="AR118" s="6">
        <f t="shared" si="107"/>
        <v>0</v>
      </c>
      <c r="AS118" s="6">
        <f t="shared" si="107"/>
        <v>0</v>
      </c>
      <c r="AT118" s="6">
        <f t="shared" si="107"/>
        <v>0</v>
      </c>
      <c r="AU118" s="6">
        <f t="shared" si="107"/>
        <v>0</v>
      </c>
      <c r="AV118" s="6">
        <f t="shared" si="107"/>
        <v>0</v>
      </c>
      <c r="AW118" s="6">
        <f t="shared" si="107"/>
        <v>0</v>
      </c>
      <c r="AX118" s="6">
        <f t="shared" si="107"/>
        <v>0</v>
      </c>
      <c r="AY118" s="6">
        <f t="shared" si="107"/>
        <v>0</v>
      </c>
      <c r="AZ118" s="33">
        <f t="shared" si="107"/>
        <v>0</v>
      </c>
      <c r="BA118" s="33"/>
      <c r="BB118" s="33"/>
      <c r="BC118" s="6">
        <f t="shared" si="108"/>
        <v>0</v>
      </c>
    </row>
    <row r="119" spans="1:55" s="1" customFormat="1" ht="14.1" customHeight="1" x14ac:dyDescent="0.2">
      <c r="A119" s="42" t="s">
        <v>231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 t="s">
        <v>232</v>
      </c>
      <c r="N119" s="38"/>
      <c r="O119" s="38" t="s">
        <v>224</v>
      </c>
      <c r="P119" s="38"/>
      <c r="Q119" s="38"/>
      <c r="R119" s="38"/>
      <c r="S119" s="38" t="s">
        <v>68</v>
      </c>
      <c r="T119" s="38"/>
      <c r="U119" s="38"/>
      <c r="V119" s="33">
        <f t="shared" si="99"/>
        <v>0</v>
      </c>
      <c r="W119" s="33"/>
      <c r="X119" s="33">
        <f t="shared" si="100"/>
        <v>0</v>
      </c>
      <c r="Y119" s="33"/>
      <c r="Z119" s="33">
        <f t="shared" si="101"/>
        <v>0</v>
      </c>
      <c r="AA119" s="33"/>
      <c r="AB119" s="6">
        <f t="shared" si="102"/>
        <v>0</v>
      </c>
      <c r="AC119" s="33">
        <f t="shared" si="102"/>
        <v>0</v>
      </c>
      <c r="AD119" s="33"/>
      <c r="AE119" s="6">
        <f t="shared" si="103"/>
        <v>0</v>
      </c>
      <c r="AF119" s="33">
        <f t="shared" si="103"/>
        <v>0</v>
      </c>
      <c r="AG119" s="33"/>
      <c r="AH119" s="6">
        <f t="shared" si="104"/>
        <v>0</v>
      </c>
      <c r="AI119" s="33">
        <f t="shared" si="104"/>
        <v>0</v>
      </c>
      <c r="AJ119" s="33"/>
      <c r="AK119" s="6">
        <f t="shared" si="105"/>
        <v>0</v>
      </c>
      <c r="AL119" s="33">
        <f t="shared" si="105"/>
        <v>0</v>
      </c>
      <c r="AM119" s="33"/>
      <c r="AN119" s="6">
        <f t="shared" si="106"/>
        <v>0</v>
      </c>
      <c r="AO119" s="6">
        <f t="shared" si="106"/>
        <v>0</v>
      </c>
      <c r="AP119" s="33">
        <f t="shared" si="106"/>
        <v>0</v>
      </c>
      <c r="AQ119" s="33"/>
      <c r="AR119" s="6">
        <f t="shared" si="107"/>
        <v>0</v>
      </c>
      <c r="AS119" s="6">
        <f t="shared" si="107"/>
        <v>0</v>
      </c>
      <c r="AT119" s="6">
        <f t="shared" si="107"/>
        <v>0</v>
      </c>
      <c r="AU119" s="6">
        <f t="shared" si="107"/>
        <v>0</v>
      </c>
      <c r="AV119" s="6">
        <f t="shared" si="107"/>
        <v>0</v>
      </c>
      <c r="AW119" s="6">
        <f t="shared" si="107"/>
        <v>0</v>
      </c>
      <c r="AX119" s="6">
        <f t="shared" si="107"/>
        <v>0</v>
      </c>
      <c r="AY119" s="6">
        <f t="shared" si="107"/>
        <v>0</v>
      </c>
      <c r="AZ119" s="33">
        <f t="shared" si="107"/>
        <v>0</v>
      </c>
      <c r="BA119" s="33"/>
      <c r="BB119" s="33"/>
      <c r="BC119" s="6">
        <f t="shared" si="108"/>
        <v>0</v>
      </c>
    </row>
    <row r="120" spans="1:55" s="1" customFormat="1" ht="14.1" customHeight="1" x14ac:dyDescent="0.2">
      <c r="A120" s="42" t="s">
        <v>233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 t="s">
        <v>234</v>
      </c>
      <c r="N120" s="38"/>
      <c r="O120" s="38" t="s">
        <v>224</v>
      </c>
      <c r="P120" s="38"/>
      <c r="Q120" s="38"/>
      <c r="R120" s="38"/>
      <c r="S120" s="38" t="s">
        <v>68</v>
      </c>
      <c r="T120" s="38"/>
      <c r="U120" s="38"/>
      <c r="V120" s="33">
        <f t="shared" si="99"/>
        <v>0</v>
      </c>
      <c r="W120" s="33"/>
      <c r="X120" s="33">
        <f t="shared" si="100"/>
        <v>0</v>
      </c>
      <c r="Y120" s="33"/>
      <c r="Z120" s="33">
        <f t="shared" si="101"/>
        <v>0</v>
      </c>
      <c r="AA120" s="33"/>
      <c r="AB120" s="6">
        <f t="shared" si="102"/>
        <v>0</v>
      </c>
      <c r="AC120" s="33">
        <f t="shared" si="102"/>
        <v>0</v>
      </c>
      <c r="AD120" s="33"/>
      <c r="AE120" s="6">
        <f t="shared" si="103"/>
        <v>0</v>
      </c>
      <c r="AF120" s="33">
        <f t="shared" si="103"/>
        <v>0</v>
      </c>
      <c r="AG120" s="33"/>
      <c r="AH120" s="6">
        <f t="shared" si="104"/>
        <v>0</v>
      </c>
      <c r="AI120" s="33">
        <f t="shared" si="104"/>
        <v>0</v>
      </c>
      <c r="AJ120" s="33"/>
      <c r="AK120" s="6">
        <f t="shared" si="105"/>
        <v>0</v>
      </c>
      <c r="AL120" s="33">
        <f t="shared" si="105"/>
        <v>0</v>
      </c>
      <c r="AM120" s="33"/>
      <c r="AN120" s="6">
        <f t="shared" si="106"/>
        <v>0</v>
      </c>
      <c r="AO120" s="6">
        <f t="shared" si="106"/>
        <v>0</v>
      </c>
      <c r="AP120" s="33">
        <f t="shared" si="106"/>
        <v>0</v>
      </c>
      <c r="AQ120" s="33"/>
      <c r="AR120" s="6">
        <f t="shared" si="107"/>
        <v>0</v>
      </c>
      <c r="AS120" s="6">
        <f t="shared" si="107"/>
        <v>0</v>
      </c>
      <c r="AT120" s="6">
        <f t="shared" si="107"/>
        <v>0</v>
      </c>
      <c r="AU120" s="6">
        <f t="shared" si="107"/>
        <v>0</v>
      </c>
      <c r="AV120" s="6">
        <f t="shared" si="107"/>
        <v>0</v>
      </c>
      <c r="AW120" s="6">
        <f t="shared" si="107"/>
        <v>0</v>
      </c>
      <c r="AX120" s="6">
        <f t="shared" si="107"/>
        <v>0</v>
      </c>
      <c r="AY120" s="6">
        <f t="shared" si="107"/>
        <v>0</v>
      </c>
      <c r="AZ120" s="33">
        <f t="shared" si="107"/>
        <v>0</v>
      </c>
      <c r="BA120" s="33"/>
      <c r="BB120" s="33"/>
      <c r="BC120" s="6">
        <f t="shared" si="108"/>
        <v>0</v>
      </c>
    </row>
    <row r="121" spans="1:55" s="1" customFormat="1" ht="14.1" customHeight="1" x14ac:dyDescent="0.2">
      <c r="A121" s="42" t="s">
        <v>235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 t="s">
        <v>236</v>
      </c>
      <c r="N121" s="38"/>
      <c r="O121" s="38" t="s">
        <v>224</v>
      </c>
      <c r="P121" s="38"/>
      <c r="Q121" s="38"/>
      <c r="R121" s="38"/>
      <c r="S121" s="38" t="s">
        <v>68</v>
      </c>
      <c r="T121" s="38"/>
      <c r="U121" s="38"/>
      <c r="V121" s="33">
        <f t="shared" si="99"/>
        <v>0</v>
      </c>
      <c r="W121" s="33"/>
      <c r="X121" s="33">
        <f t="shared" si="100"/>
        <v>0</v>
      </c>
      <c r="Y121" s="33"/>
      <c r="Z121" s="33">
        <f t="shared" si="101"/>
        <v>0</v>
      </c>
      <c r="AA121" s="33"/>
      <c r="AB121" s="6">
        <f t="shared" si="102"/>
        <v>0</v>
      </c>
      <c r="AC121" s="33">
        <f t="shared" si="102"/>
        <v>0</v>
      </c>
      <c r="AD121" s="33"/>
      <c r="AE121" s="6">
        <f t="shared" si="103"/>
        <v>0</v>
      </c>
      <c r="AF121" s="33">
        <f t="shared" si="103"/>
        <v>0</v>
      </c>
      <c r="AG121" s="33"/>
      <c r="AH121" s="6">
        <f t="shared" si="104"/>
        <v>0</v>
      </c>
      <c r="AI121" s="33">
        <f t="shared" si="104"/>
        <v>0</v>
      </c>
      <c r="AJ121" s="33"/>
      <c r="AK121" s="6">
        <f t="shared" si="105"/>
        <v>0</v>
      </c>
      <c r="AL121" s="33">
        <f t="shared" si="105"/>
        <v>0</v>
      </c>
      <c r="AM121" s="33"/>
      <c r="AN121" s="6">
        <f t="shared" si="106"/>
        <v>0</v>
      </c>
      <c r="AO121" s="6">
        <f t="shared" si="106"/>
        <v>0</v>
      </c>
      <c r="AP121" s="33">
        <f t="shared" si="106"/>
        <v>0</v>
      </c>
      <c r="AQ121" s="33"/>
      <c r="AR121" s="6">
        <f t="shared" si="107"/>
        <v>0</v>
      </c>
      <c r="AS121" s="6">
        <f t="shared" si="107"/>
        <v>0</v>
      </c>
      <c r="AT121" s="6">
        <f t="shared" si="107"/>
        <v>0</v>
      </c>
      <c r="AU121" s="6">
        <f t="shared" si="107"/>
        <v>0</v>
      </c>
      <c r="AV121" s="6">
        <f t="shared" si="107"/>
        <v>0</v>
      </c>
      <c r="AW121" s="6">
        <f t="shared" si="107"/>
        <v>0</v>
      </c>
      <c r="AX121" s="6">
        <f t="shared" si="107"/>
        <v>0</v>
      </c>
      <c r="AY121" s="6">
        <f t="shared" si="107"/>
        <v>0</v>
      </c>
      <c r="AZ121" s="33">
        <f t="shared" si="107"/>
        <v>0</v>
      </c>
      <c r="BA121" s="33"/>
      <c r="BB121" s="33"/>
      <c r="BC121" s="6">
        <f t="shared" si="108"/>
        <v>0</v>
      </c>
    </row>
    <row r="122" spans="1:55" s="1" customFormat="1" ht="45" customHeight="1" x14ac:dyDescent="0.2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 t="s">
        <v>238</v>
      </c>
      <c r="N122" s="38"/>
      <c r="O122" s="38" t="s">
        <v>224</v>
      </c>
      <c r="P122" s="38"/>
      <c r="Q122" s="38"/>
      <c r="R122" s="38"/>
      <c r="S122" s="38" t="s">
        <v>68</v>
      </c>
      <c r="T122" s="38"/>
      <c r="U122" s="38"/>
      <c r="V122" s="33">
        <f t="shared" si="99"/>
        <v>0</v>
      </c>
      <c r="W122" s="33"/>
      <c r="X122" s="33">
        <f t="shared" si="100"/>
        <v>0</v>
      </c>
      <c r="Y122" s="33"/>
      <c r="Z122" s="33">
        <f t="shared" si="101"/>
        <v>0</v>
      </c>
      <c r="AA122" s="33"/>
      <c r="AB122" s="6">
        <f t="shared" si="102"/>
        <v>0</v>
      </c>
      <c r="AC122" s="33">
        <f t="shared" si="102"/>
        <v>0</v>
      </c>
      <c r="AD122" s="33"/>
      <c r="AE122" s="6">
        <f t="shared" si="103"/>
        <v>0</v>
      </c>
      <c r="AF122" s="33">
        <f t="shared" si="103"/>
        <v>0</v>
      </c>
      <c r="AG122" s="33"/>
      <c r="AH122" s="6">
        <f t="shared" si="104"/>
        <v>0</v>
      </c>
      <c r="AI122" s="33">
        <f t="shared" si="104"/>
        <v>0</v>
      </c>
      <c r="AJ122" s="33"/>
      <c r="AK122" s="6">
        <f t="shared" si="105"/>
        <v>0</v>
      </c>
      <c r="AL122" s="33">
        <f t="shared" si="105"/>
        <v>0</v>
      </c>
      <c r="AM122" s="33"/>
      <c r="AN122" s="6">
        <f t="shared" si="106"/>
        <v>0</v>
      </c>
      <c r="AO122" s="6">
        <f t="shared" si="106"/>
        <v>0</v>
      </c>
      <c r="AP122" s="33">
        <f t="shared" si="106"/>
        <v>0</v>
      </c>
      <c r="AQ122" s="33"/>
      <c r="AR122" s="6">
        <f t="shared" si="107"/>
        <v>0</v>
      </c>
      <c r="AS122" s="6">
        <f t="shared" si="107"/>
        <v>0</v>
      </c>
      <c r="AT122" s="6">
        <f t="shared" si="107"/>
        <v>0</v>
      </c>
      <c r="AU122" s="6">
        <f t="shared" si="107"/>
        <v>0</v>
      </c>
      <c r="AV122" s="6">
        <f t="shared" si="107"/>
        <v>0</v>
      </c>
      <c r="AW122" s="6">
        <f t="shared" si="107"/>
        <v>0</v>
      </c>
      <c r="AX122" s="6">
        <f t="shared" si="107"/>
        <v>0</v>
      </c>
      <c r="AY122" s="6">
        <f t="shared" si="107"/>
        <v>0</v>
      </c>
      <c r="AZ122" s="33">
        <f t="shared" si="107"/>
        <v>0</v>
      </c>
      <c r="BA122" s="33"/>
      <c r="BB122" s="33"/>
      <c r="BC122" s="6">
        <f t="shared" si="108"/>
        <v>0</v>
      </c>
    </row>
    <row r="123" spans="1:55" s="1" customFormat="1" ht="66" customHeight="1" x14ac:dyDescent="0.2">
      <c r="A123" s="11" t="s">
        <v>16</v>
      </c>
      <c r="B123" s="50" t="s">
        <v>239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38" t="s">
        <v>240</v>
      </c>
      <c r="N123" s="38"/>
      <c r="O123" s="38" t="s">
        <v>224</v>
      </c>
      <c r="P123" s="38"/>
      <c r="Q123" s="38"/>
      <c r="R123" s="38"/>
      <c r="S123" s="38" t="s">
        <v>68</v>
      </c>
      <c r="T123" s="38"/>
      <c r="U123" s="38"/>
      <c r="V123" s="33">
        <f t="shared" si="99"/>
        <v>0</v>
      </c>
      <c r="W123" s="33"/>
      <c r="X123" s="33">
        <f t="shared" si="100"/>
        <v>0</v>
      </c>
      <c r="Y123" s="33"/>
      <c r="Z123" s="33">
        <f t="shared" si="101"/>
        <v>0</v>
      </c>
      <c r="AA123" s="33"/>
      <c r="AB123" s="6">
        <f t="shared" si="102"/>
        <v>0</v>
      </c>
      <c r="AC123" s="33">
        <f t="shared" si="102"/>
        <v>0</v>
      </c>
      <c r="AD123" s="33"/>
      <c r="AE123" s="6">
        <f t="shared" si="103"/>
        <v>0</v>
      </c>
      <c r="AF123" s="33">
        <f t="shared" si="103"/>
        <v>0</v>
      </c>
      <c r="AG123" s="33"/>
      <c r="AH123" s="6">
        <f t="shared" si="104"/>
        <v>0</v>
      </c>
      <c r="AI123" s="33">
        <f t="shared" si="104"/>
        <v>0</v>
      </c>
      <c r="AJ123" s="33"/>
      <c r="AK123" s="6">
        <f t="shared" si="105"/>
        <v>0</v>
      </c>
      <c r="AL123" s="33">
        <f t="shared" si="105"/>
        <v>0</v>
      </c>
      <c r="AM123" s="33"/>
      <c r="AN123" s="6">
        <f t="shared" si="106"/>
        <v>0</v>
      </c>
      <c r="AO123" s="6">
        <f t="shared" si="106"/>
        <v>0</v>
      </c>
      <c r="AP123" s="33">
        <f t="shared" si="106"/>
        <v>0</v>
      </c>
      <c r="AQ123" s="33"/>
      <c r="AR123" s="6">
        <f t="shared" si="107"/>
        <v>0</v>
      </c>
      <c r="AS123" s="6">
        <f t="shared" si="107"/>
        <v>0</v>
      </c>
      <c r="AT123" s="6">
        <f t="shared" si="107"/>
        <v>0</v>
      </c>
      <c r="AU123" s="6">
        <f t="shared" si="107"/>
        <v>0</v>
      </c>
      <c r="AV123" s="6">
        <f t="shared" si="107"/>
        <v>0</v>
      </c>
      <c r="AW123" s="6">
        <f t="shared" si="107"/>
        <v>0</v>
      </c>
      <c r="AX123" s="6">
        <f t="shared" si="107"/>
        <v>0</v>
      </c>
      <c r="AY123" s="6">
        <f t="shared" si="107"/>
        <v>0</v>
      </c>
      <c r="AZ123" s="33">
        <f t="shared" si="107"/>
        <v>0</v>
      </c>
      <c r="BA123" s="33"/>
      <c r="BB123" s="33"/>
      <c r="BC123" s="6">
        <f t="shared" si="108"/>
        <v>0</v>
      </c>
    </row>
    <row r="124" spans="1:55" s="1" customFormat="1" ht="24" customHeight="1" x14ac:dyDescent="0.2">
      <c r="A124" s="9" t="s">
        <v>16</v>
      </c>
      <c r="B124" s="52" t="s">
        <v>241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6" t="s">
        <v>242</v>
      </c>
      <c r="N124" s="36"/>
      <c r="O124" s="36" t="s">
        <v>224</v>
      </c>
      <c r="P124" s="36"/>
      <c r="Q124" s="36"/>
      <c r="R124" s="36"/>
      <c r="S124" s="36" t="s">
        <v>68</v>
      </c>
      <c r="T124" s="36"/>
      <c r="U124" s="36"/>
      <c r="V124" s="63">
        <f t="shared" si="99"/>
        <v>0</v>
      </c>
      <c r="W124" s="63"/>
      <c r="X124" s="63">
        <f t="shared" si="100"/>
        <v>0</v>
      </c>
      <c r="Y124" s="63"/>
      <c r="Z124" s="32" t="s">
        <v>243</v>
      </c>
      <c r="AA124" s="32"/>
      <c r="AB124" s="12" t="s">
        <v>243</v>
      </c>
      <c r="AC124" s="63">
        <f>0</f>
        <v>0</v>
      </c>
      <c r="AD124" s="63"/>
      <c r="AE124" s="13">
        <f t="shared" si="103"/>
        <v>0</v>
      </c>
      <c r="AF124" s="63">
        <f t="shared" si="103"/>
        <v>0</v>
      </c>
      <c r="AG124" s="63"/>
      <c r="AH124" s="13">
        <f t="shared" si="104"/>
        <v>0</v>
      </c>
      <c r="AI124" s="63">
        <f t="shared" si="104"/>
        <v>0</v>
      </c>
      <c r="AJ124" s="63"/>
      <c r="AK124" s="13">
        <f t="shared" si="105"/>
        <v>0</v>
      </c>
      <c r="AL124" s="63">
        <f t="shared" si="105"/>
        <v>0</v>
      </c>
      <c r="AM124" s="63"/>
      <c r="AN124" s="13">
        <f t="shared" si="106"/>
        <v>0</v>
      </c>
      <c r="AO124" s="13">
        <f t="shared" si="106"/>
        <v>0</v>
      </c>
      <c r="AP124" s="63">
        <f t="shared" si="106"/>
        <v>0</v>
      </c>
      <c r="AQ124" s="63"/>
      <c r="AR124" s="12" t="s">
        <v>243</v>
      </c>
      <c r="AS124" s="12" t="s">
        <v>243</v>
      </c>
      <c r="AT124" s="13">
        <f t="shared" ref="AT124:AZ124" si="109">0</f>
        <v>0</v>
      </c>
      <c r="AU124" s="13">
        <f t="shared" si="109"/>
        <v>0</v>
      </c>
      <c r="AV124" s="13">
        <f t="shared" si="109"/>
        <v>0</v>
      </c>
      <c r="AW124" s="13">
        <f t="shared" si="109"/>
        <v>0</v>
      </c>
      <c r="AX124" s="13">
        <f t="shared" si="109"/>
        <v>0</v>
      </c>
      <c r="AY124" s="13">
        <f t="shared" si="109"/>
        <v>0</v>
      </c>
      <c r="AZ124" s="63">
        <f t="shared" si="109"/>
        <v>0</v>
      </c>
      <c r="BA124" s="63"/>
      <c r="BB124" s="63"/>
      <c r="BC124" s="13">
        <f t="shared" si="108"/>
        <v>0</v>
      </c>
    </row>
    <row r="125" spans="1:55" s="1" customFormat="1" ht="14.1" customHeight="1" x14ac:dyDescent="0.2">
      <c r="A125" s="30" t="s">
        <v>244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 t="s">
        <v>16</v>
      </c>
      <c r="N125" s="31"/>
      <c r="O125" s="31" t="s">
        <v>16</v>
      </c>
      <c r="P125" s="31"/>
      <c r="Q125" s="31"/>
      <c r="R125" s="31"/>
      <c r="S125" s="31" t="s">
        <v>16</v>
      </c>
      <c r="T125" s="31"/>
      <c r="U125" s="31"/>
      <c r="V125" s="62" t="s">
        <v>16</v>
      </c>
      <c r="W125" s="62"/>
      <c r="X125" s="62" t="s">
        <v>16</v>
      </c>
      <c r="Y125" s="62"/>
      <c r="Z125" s="28" t="s">
        <v>16</v>
      </c>
      <c r="AA125" s="28"/>
      <c r="AB125" s="14" t="s">
        <v>16</v>
      </c>
      <c r="AC125" s="62" t="s">
        <v>16</v>
      </c>
      <c r="AD125" s="62"/>
      <c r="AE125" s="15" t="s">
        <v>16</v>
      </c>
      <c r="AF125" s="62" t="s">
        <v>16</v>
      </c>
      <c r="AG125" s="62"/>
      <c r="AH125" s="15" t="s">
        <v>16</v>
      </c>
      <c r="AI125" s="62" t="s">
        <v>16</v>
      </c>
      <c r="AJ125" s="62"/>
      <c r="AK125" s="15" t="s">
        <v>16</v>
      </c>
      <c r="AL125" s="62" t="s">
        <v>16</v>
      </c>
      <c r="AM125" s="62"/>
      <c r="AN125" s="15" t="s">
        <v>16</v>
      </c>
      <c r="AO125" s="15" t="s">
        <v>16</v>
      </c>
      <c r="AP125" s="62" t="s">
        <v>16</v>
      </c>
      <c r="AQ125" s="62"/>
      <c r="AR125" s="14" t="s">
        <v>16</v>
      </c>
      <c r="AS125" s="14" t="s">
        <v>16</v>
      </c>
      <c r="AT125" s="15" t="s">
        <v>16</v>
      </c>
      <c r="AU125" s="15" t="s">
        <v>16</v>
      </c>
      <c r="AV125" s="15" t="s">
        <v>16</v>
      </c>
      <c r="AW125" s="15" t="s">
        <v>16</v>
      </c>
      <c r="AX125" s="15" t="s">
        <v>16</v>
      </c>
      <c r="AY125" s="15" t="s">
        <v>16</v>
      </c>
      <c r="AZ125" s="62" t="s">
        <v>16</v>
      </c>
      <c r="BA125" s="62"/>
      <c r="BB125" s="62"/>
      <c r="BC125" s="15" t="s">
        <v>16</v>
      </c>
    </row>
    <row r="126" spans="1:55" s="1" customFormat="1" ht="24" customHeight="1" x14ac:dyDescent="0.2">
      <c r="A126" s="11" t="s">
        <v>16</v>
      </c>
      <c r="B126" s="50" t="s">
        <v>245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38" t="s">
        <v>246</v>
      </c>
      <c r="N126" s="38"/>
      <c r="O126" s="38" t="s">
        <v>224</v>
      </c>
      <c r="P126" s="38"/>
      <c r="Q126" s="38"/>
      <c r="R126" s="38"/>
      <c r="S126" s="38" t="s">
        <v>68</v>
      </c>
      <c r="T126" s="38"/>
      <c r="U126" s="38"/>
      <c r="V126" s="33">
        <f>0</f>
        <v>0</v>
      </c>
      <c r="W126" s="33"/>
      <c r="X126" s="33">
        <f>0</f>
        <v>0</v>
      </c>
      <c r="Y126" s="33"/>
      <c r="Z126" s="34" t="s">
        <v>243</v>
      </c>
      <c r="AA126" s="34"/>
      <c r="AB126" s="4" t="s">
        <v>243</v>
      </c>
      <c r="AC126" s="33">
        <f>0</f>
        <v>0</v>
      </c>
      <c r="AD126" s="33"/>
      <c r="AE126" s="6">
        <f t="shared" ref="AE126:AF130" si="110">0</f>
        <v>0</v>
      </c>
      <c r="AF126" s="33">
        <f t="shared" si="110"/>
        <v>0</v>
      </c>
      <c r="AG126" s="33"/>
      <c r="AH126" s="6">
        <f t="shared" ref="AH126:AI130" si="111">0</f>
        <v>0</v>
      </c>
      <c r="AI126" s="33">
        <f t="shared" si="111"/>
        <v>0</v>
      </c>
      <c r="AJ126" s="33"/>
      <c r="AK126" s="6">
        <f t="shared" ref="AK126:AL129" si="112">0</f>
        <v>0</v>
      </c>
      <c r="AL126" s="33">
        <f t="shared" si="112"/>
        <v>0</v>
      </c>
      <c r="AM126" s="33"/>
      <c r="AN126" s="6">
        <f t="shared" ref="AN126:AP129" si="113">0</f>
        <v>0</v>
      </c>
      <c r="AO126" s="6">
        <f t="shared" si="113"/>
        <v>0</v>
      </c>
      <c r="AP126" s="33">
        <f t="shared" si="113"/>
        <v>0</v>
      </c>
      <c r="AQ126" s="33"/>
      <c r="AR126" s="4" t="s">
        <v>243</v>
      </c>
      <c r="AS126" s="4" t="s">
        <v>243</v>
      </c>
      <c r="AT126" s="6">
        <f t="shared" ref="AT126:AZ129" si="114">0</f>
        <v>0</v>
      </c>
      <c r="AU126" s="6">
        <f t="shared" si="114"/>
        <v>0</v>
      </c>
      <c r="AV126" s="6">
        <f t="shared" si="114"/>
        <v>0</v>
      </c>
      <c r="AW126" s="6">
        <f t="shared" si="114"/>
        <v>0</v>
      </c>
      <c r="AX126" s="6">
        <f t="shared" si="114"/>
        <v>0</v>
      </c>
      <c r="AY126" s="6">
        <f t="shared" si="114"/>
        <v>0</v>
      </c>
      <c r="AZ126" s="33">
        <f t="shared" si="114"/>
        <v>0</v>
      </c>
      <c r="BA126" s="33"/>
      <c r="BB126" s="33"/>
      <c r="BC126" s="6">
        <f>0</f>
        <v>0</v>
      </c>
    </row>
    <row r="127" spans="1:55" s="1" customFormat="1" ht="33.950000000000003" customHeight="1" x14ac:dyDescent="0.2">
      <c r="A127" s="11" t="s">
        <v>16</v>
      </c>
      <c r="B127" s="50" t="s">
        <v>247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38" t="s">
        <v>248</v>
      </c>
      <c r="N127" s="38"/>
      <c r="O127" s="38" t="s">
        <v>224</v>
      </c>
      <c r="P127" s="38"/>
      <c r="Q127" s="38"/>
      <c r="R127" s="38"/>
      <c r="S127" s="38" t="s">
        <v>68</v>
      </c>
      <c r="T127" s="38"/>
      <c r="U127" s="38"/>
      <c r="V127" s="33">
        <f>0</f>
        <v>0</v>
      </c>
      <c r="W127" s="33"/>
      <c r="X127" s="33">
        <f>0</f>
        <v>0</v>
      </c>
      <c r="Y127" s="33"/>
      <c r="Z127" s="34" t="s">
        <v>243</v>
      </c>
      <c r="AA127" s="34"/>
      <c r="AB127" s="4" t="s">
        <v>243</v>
      </c>
      <c r="AC127" s="33">
        <f>0</f>
        <v>0</v>
      </c>
      <c r="AD127" s="33"/>
      <c r="AE127" s="6">
        <f t="shared" si="110"/>
        <v>0</v>
      </c>
      <c r="AF127" s="33">
        <f t="shared" si="110"/>
        <v>0</v>
      </c>
      <c r="AG127" s="33"/>
      <c r="AH127" s="6">
        <f t="shared" si="111"/>
        <v>0</v>
      </c>
      <c r="AI127" s="33">
        <f t="shared" si="111"/>
        <v>0</v>
      </c>
      <c r="AJ127" s="33"/>
      <c r="AK127" s="6">
        <f t="shared" si="112"/>
        <v>0</v>
      </c>
      <c r="AL127" s="33">
        <f t="shared" si="112"/>
        <v>0</v>
      </c>
      <c r="AM127" s="33"/>
      <c r="AN127" s="6">
        <f t="shared" si="113"/>
        <v>0</v>
      </c>
      <c r="AO127" s="6">
        <f t="shared" si="113"/>
        <v>0</v>
      </c>
      <c r="AP127" s="33">
        <f t="shared" si="113"/>
        <v>0</v>
      </c>
      <c r="AQ127" s="33"/>
      <c r="AR127" s="4" t="s">
        <v>243</v>
      </c>
      <c r="AS127" s="4" t="s">
        <v>243</v>
      </c>
      <c r="AT127" s="6">
        <f t="shared" si="114"/>
        <v>0</v>
      </c>
      <c r="AU127" s="6">
        <f t="shared" si="114"/>
        <v>0</v>
      </c>
      <c r="AV127" s="6">
        <f t="shared" si="114"/>
        <v>0</v>
      </c>
      <c r="AW127" s="6">
        <f t="shared" si="114"/>
        <v>0</v>
      </c>
      <c r="AX127" s="6">
        <f t="shared" si="114"/>
        <v>0</v>
      </c>
      <c r="AY127" s="6">
        <f t="shared" si="114"/>
        <v>0</v>
      </c>
      <c r="AZ127" s="33">
        <f t="shared" si="114"/>
        <v>0</v>
      </c>
      <c r="BA127" s="33"/>
      <c r="BB127" s="33"/>
      <c r="BC127" s="6">
        <f>0</f>
        <v>0</v>
      </c>
    </row>
    <row r="128" spans="1:55" s="1" customFormat="1" ht="33.950000000000003" customHeight="1" x14ac:dyDescent="0.2">
      <c r="A128" s="11" t="s">
        <v>16</v>
      </c>
      <c r="B128" s="50" t="s">
        <v>249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38" t="s">
        <v>250</v>
      </c>
      <c r="N128" s="38"/>
      <c r="O128" s="38" t="s">
        <v>224</v>
      </c>
      <c r="P128" s="38"/>
      <c r="Q128" s="38"/>
      <c r="R128" s="38"/>
      <c r="S128" s="38" t="s">
        <v>68</v>
      </c>
      <c r="T128" s="38"/>
      <c r="U128" s="38"/>
      <c r="V128" s="33">
        <f>0</f>
        <v>0</v>
      </c>
      <c r="W128" s="33"/>
      <c r="X128" s="33">
        <f>0</f>
        <v>0</v>
      </c>
      <c r="Y128" s="33"/>
      <c r="Z128" s="34" t="s">
        <v>243</v>
      </c>
      <c r="AA128" s="34"/>
      <c r="AB128" s="4" t="s">
        <v>243</v>
      </c>
      <c r="AC128" s="33">
        <f>0</f>
        <v>0</v>
      </c>
      <c r="AD128" s="33"/>
      <c r="AE128" s="6">
        <f t="shared" si="110"/>
        <v>0</v>
      </c>
      <c r="AF128" s="33">
        <f t="shared" si="110"/>
        <v>0</v>
      </c>
      <c r="AG128" s="33"/>
      <c r="AH128" s="6">
        <f t="shared" si="111"/>
        <v>0</v>
      </c>
      <c r="AI128" s="33">
        <f t="shared" si="111"/>
        <v>0</v>
      </c>
      <c r="AJ128" s="33"/>
      <c r="AK128" s="6">
        <f t="shared" si="112"/>
        <v>0</v>
      </c>
      <c r="AL128" s="33">
        <f t="shared" si="112"/>
        <v>0</v>
      </c>
      <c r="AM128" s="33"/>
      <c r="AN128" s="6">
        <f t="shared" si="113"/>
        <v>0</v>
      </c>
      <c r="AO128" s="6">
        <f t="shared" si="113"/>
        <v>0</v>
      </c>
      <c r="AP128" s="33">
        <f t="shared" si="113"/>
        <v>0</v>
      </c>
      <c r="AQ128" s="33"/>
      <c r="AR128" s="4" t="s">
        <v>243</v>
      </c>
      <c r="AS128" s="4" t="s">
        <v>243</v>
      </c>
      <c r="AT128" s="6">
        <f t="shared" si="114"/>
        <v>0</v>
      </c>
      <c r="AU128" s="6">
        <f t="shared" si="114"/>
        <v>0</v>
      </c>
      <c r="AV128" s="6">
        <f t="shared" si="114"/>
        <v>0</v>
      </c>
      <c r="AW128" s="6">
        <f t="shared" si="114"/>
        <v>0</v>
      </c>
      <c r="AX128" s="6">
        <f t="shared" si="114"/>
        <v>0</v>
      </c>
      <c r="AY128" s="6">
        <f t="shared" si="114"/>
        <v>0</v>
      </c>
      <c r="AZ128" s="33">
        <f t="shared" si="114"/>
        <v>0</v>
      </c>
      <c r="BA128" s="33"/>
      <c r="BB128" s="33"/>
      <c r="BC128" s="6">
        <f>0</f>
        <v>0</v>
      </c>
    </row>
    <row r="129" spans="1:55" s="1" customFormat="1" ht="14.1" customHeight="1" x14ac:dyDescent="0.2">
      <c r="A129" s="11" t="s">
        <v>16</v>
      </c>
      <c r="B129" s="50" t="s">
        <v>251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38" t="s">
        <v>252</v>
      </c>
      <c r="N129" s="38"/>
      <c r="O129" s="38" t="s">
        <v>224</v>
      </c>
      <c r="P129" s="38"/>
      <c r="Q129" s="38"/>
      <c r="R129" s="38"/>
      <c r="S129" s="38" t="s">
        <v>68</v>
      </c>
      <c r="T129" s="38"/>
      <c r="U129" s="38"/>
      <c r="V129" s="33">
        <f>0</f>
        <v>0</v>
      </c>
      <c r="W129" s="33"/>
      <c r="X129" s="33">
        <f>0</f>
        <v>0</v>
      </c>
      <c r="Y129" s="33"/>
      <c r="Z129" s="34" t="s">
        <v>243</v>
      </c>
      <c r="AA129" s="34"/>
      <c r="AB129" s="4" t="s">
        <v>243</v>
      </c>
      <c r="AC129" s="33">
        <f>0</f>
        <v>0</v>
      </c>
      <c r="AD129" s="33"/>
      <c r="AE129" s="6">
        <f t="shared" si="110"/>
        <v>0</v>
      </c>
      <c r="AF129" s="33">
        <f t="shared" si="110"/>
        <v>0</v>
      </c>
      <c r="AG129" s="33"/>
      <c r="AH129" s="6">
        <f t="shared" si="111"/>
        <v>0</v>
      </c>
      <c r="AI129" s="33">
        <f t="shared" si="111"/>
        <v>0</v>
      </c>
      <c r="AJ129" s="33"/>
      <c r="AK129" s="6">
        <f t="shared" si="112"/>
        <v>0</v>
      </c>
      <c r="AL129" s="33">
        <f t="shared" si="112"/>
        <v>0</v>
      </c>
      <c r="AM129" s="33"/>
      <c r="AN129" s="6">
        <f t="shared" si="113"/>
        <v>0</v>
      </c>
      <c r="AO129" s="6">
        <f t="shared" si="113"/>
        <v>0</v>
      </c>
      <c r="AP129" s="33">
        <f t="shared" si="113"/>
        <v>0</v>
      </c>
      <c r="AQ129" s="33"/>
      <c r="AR129" s="4" t="s">
        <v>243</v>
      </c>
      <c r="AS129" s="4" t="s">
        <v>243</v>
      </c>
      <c r="AT129" s="6">
        <f t="shared" si="114"/>
        <v>0</v>
      </c>
      <c r="AU129" s="6">
        <f t="shared" si="114"/>
        <v>0</v>
      </c>
      <c r="AV129" s="6">
        <f t="shared" si="114"/>
        <v>0</v>
      </c>
      <c r="AW129" s="6">
        <f t="shared" si="114"/>
        <v>0</v>
      </c>
      <c r="AX129" s="6">
        <f t="shared" si="114"/>
        <v>0</v>
      </c>
      <c r="AY129" s="6">
        <f t="shared" si="114"/>
        <v>0</v>
      </c>
      <c r="AZ129" s="33">
        <f t="shared" si="114"/>
        <v>0</v>
      </c>
      <c r="BA129" s="33"/>
      <c r="BB129" s="33"/>
      <c r="BC129" s="6">
        <f>0</f>
        <v>0</v>
      </c>
    </row>
    <row r="130" spans="1:55" s="1" customFormat="1" ht="14.1" customHeight="1" x14ac:dyDescent="0.2">
      <c r="A130" s="41" t="s">
        <v>253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4" t="s">
        <v>254</v>
      </c>
      <c r="N130" s="44"/>
      <c r="O130" s="44" t="s">
        <v>67</v>
      </c>
      <c r="P130" s="44"/>
      <c r="Q130" s="44"/>
      <c r="R130" s="44"/>
      <c r="S130" s="44" t="s">
        <v>68</v>
      </c>
      <c r="T130" s="44"/>
      <c r="U130" s="44"/>
      <c r="V130" s="33">
        <f>3320440.1</f>
        <v>3320440.1</v>
      </c>
      <c r="W130" s="33"/>
      <c r="X130" s="33">
        <f>0</f>
        <v>0</v>
      </c>
      <c r="Y130" s="33"/>
      <c r="Z130" s="33">
        <f>0</f>
        <v>0</v>
      </c>
      <c r="AA130" s="33"/>
      <c r="AB130" s="6">
        <f>0</f>
        <v>0</v>
      </c>
      <c r="AC130" s="33">
        <f>0</f>
        <v>0</v>
      </c>
      <c r="AD130" s="33"/>
      <c r="AE130" s="6">
        <f t="shared" si="110"/>
        <v>0</v>
      </c>
      <c r="AF130" s="33">
        <f t="shared" si="110"/>
        <v>0</v>
      </c>
      <c r="AG130" s="33"/>
      <c r="AH130" s="6">
        <f t="shared" si="111"/>
        <v>0</v>
      </c>
      <c r="AI130" s="33">
        <f t="shared" si="111"/>
        <v>0</v>
      </c>
      <c r="AJ130" s="33"/>
      <c r="AK130" s="6">
        <f>0</f>
        <v>0</v>
      </c>
      <c r="AL130" s="33">
        <f>3320440.1</f>
        <v>3320440.1</v>
      </c>
      <c r="AM130" s="33"/>
      <c r="AN130" s="6">
        <f>0</f>
        <v>0</v>
      </c>
      <c r="AO130" s="6">
        <f>299980.56</f>
        <v>299980.56</v>
      </c>
      <c r="AP130" s="33">
        <f>0</f>
        <v>0</v>
      </c>
      <c r="AQ130" s="33"/>
      <c r="AR130" s="6">
        <f t="shared" ref="AR130:AY130" si="115">0</f>
        <v>0</v>
      </c>
      <c r="AS130" s="6">
        <f t="shared" si="115"/>
        <v>0</v>
      </c>
      <c r="AT130" s="6">
        <f t="shared" si="115"/>
        <v>0</v>
      </c>
      <c r="AU130" s="6">
        <f t="shared" si="115"/>
        <v>0</v>
      </c>
      <c r="AV130" s="6">
        <f t="shared" si="115"/>
        <v>0</v>
      </c>
      <c r="AW130" s="6">
        <f t="shared" si="115"/>
        <v>0</v>
      </c>
      <c r="AX130" s="6">
        <f t="shared" si="115"/>
        <v>0</v>
      </c>
      <c r="AY130" s="6">
        <f t="shared" si="115"/>
        <v>0</v>
      </c>
      <c r="AZ130" s="33">
        <f>299980.56</f>
        <v>299980.56</v>
      </c>
      <c r="BA130" s="33"/>
      <c r="BB130" s="33"/>
      <c r="BC130" s="6">
        <f>0</f>
        <v>0</v>
      </c>
    </row>
    <row r="131" spans="1:55" s="1" customFormat="1" ht="14.1" customHeight="1" x14ac:dyDescent="0.2">
      <c r="A131" s="35" t="s">
        <v>244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 t="s">
        <v>16</v>
      </c>
      <c r="N131" s="36"/>
      <c r="O131" s="36" t="s">
        <v>16</v>
      </c>
      <c r="P131" s="36"/>
      <c r="Q131" s="36"/>
      <c r="R131" s="36"/>
      <c r="S131" s="36" t="s">
        <v>16</v>
      </c>
      <c r="T131" s="36"/>
      <c r="U131" s="36"/>
      <c r="V131" s="29" t="s">
        <v>16</v>
      </c>
      <c r="W131" s="29"/>
      <c r="X131" s="29" t="s">
        <v>16</v>
      </c>
      <c r="Y131" s="29"/>
      <c r="Z131" s="29" t="s">
        <v>16</v>
      </c>
      <c r="AA131" s="29"/>
      <c r="AB131" s="7" t="s">
        <v>16</v>
      </c>
      <c r="AC131" s="29" t="s">
        <v>16</v>
      </c>
      <c r="AD131" s="29"/>
      <c r="AE131" s="7" t="s">
        <v>16</v>
      </c>
      <c r="AF131" s="29" t="s">
        <v>16</v>
      </c>
      <c r="AG131" s="29"/>
      <c r="AH131" s="7" t="s">
        <v>16</v>
      </c>
      <c r="AI131" s="29" t="s">
        <v>16</v>
      </c>
      <c r="AJ131" s="29"/>
      <c r="AK131" s="7" t="s">
        <v>16</v>
      </c>
      <c r="AL131" s="29" t="s">
        <v>16</v>
      </c>
      <c r="AM131" s="29"/>
      <c r="AN131" s="7" t="s">
        <v>16</v>
      </c>
      <c r="AO131" s="7" t="s">
        <v>16</v>
      </c>
      <c r="AP131" s="29" t="s">
        <v>16</v>
      </c>
      <c r="AQ131" s="29"/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7" t="s">
        <v>16</v>
      </c>
      <c r="AZ131" s="29" t="s">
        <v>16</v>
      </c>
      <c r="BA131" s="29"/>
      <c r="BB131" s="29"/>
      <c r="BC131" s="7" t="s">
        <v>16</v>
      </c>
    </row>
    <row r="132" spans="1:55" s="1" customFormat="1" ht="45" customHeight="1" x14ac:dyDescent="0.2">
      <c r="A132" s="30" t="s">
        <v>255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 t="s">
        <v>256</v>
      </c>
      <c r="N132" s="31"/>
      <c r="O132" s="31" t="s">
        <v>67</v>
      </c>
      <c r="P132" s="31"/>
      <c r="Q132" s="31"/>
      <c r="R132" s="31"/>
      <c r="S132" s="31" t="s">
        <v>68</v>
      </c>
      <c r="T132" s="31"/>
      <c r="U132" s="31"/>
      <c r="V132" s="27">
        <f>0</f>
        <v>0</v>
      </c>
      <c r="W132" s="27"/>
      <c r="X132" s="27">
        <f t="shared" ref="X132:X145" si="116">0</f>
        <v>0</v>
      </c>
      <c r="Y132" s="27"/>
      <c r="Z132" s="27">
        <f t="shared" ref="Z132:Z145" si="117">0</f>
        <v>0</v>
      </c>
      <c r="AA132" s="27"/>
      <c r="AB132" s="8">
        <f t="shared" ref="AB132:AC141" si="118">0</f>
        <v>0</v>
      </c>
      <c r="AC132" s="27">
        <f t="shared" si="118"/>
        <v>0</v>
      </c>
      <c r="AD132" s="27"/>
      <c r="AE132" s="8">
        <f t="shared" ref="AE132:AF141" si="119">0</f>
        <v>0</v>
      </c>
      <c r="AF132" s="27">
        <f t="shared" si="119"/>
        <v>0</v>
      </c>
      <c r="AG132" s="27"/>
      <c r="AH132" s="8">
        <f t="shared" ref="AH132:AI141" si="120">0</f>
        <v>0</v>
      </c>
      <c r="AI132" s="27">
        <f t="shared" si="120"/>
        <v>0</v>
      </c>
      <c r="AJ132" s="27"/>
      <c r="AK132" s="8">
        <f t="shared" ref="AK132:AL136" si="121">0</f>
        <v>0</v>
      </c>
      <c r="AL132" s="27">
        <f t="shared" si="121"/>
        <v>0</v>
      </c>
      <c r="AM132" s="27"/>
      <c r="AN132" s="8">
        <f t="shared" ref="AN132:AP136" si="122">0</f>
        <v>0</v>
      </c>
      <c r="AO132" s="8">
        <f t="shared" si="122"/>
        <v>0</v>
      </c>
      <c r="AP132" s="27">
        <f t="shared" si="122"/>
        <v>0</v>
      </c>
      <c r="AQ132" s="27"/>
      <c r="AR132" s="8">
        <f t="shared" ref="AR132:AZ136" si="123">0</f>
        <v>0</v>
      </c>
      <c r="AS132" s="8">
        <f t="shared" si="123"/>
        <v>0</v>
      </c>
      <c r="AT132" s="8">
        <f t="shared" si="123"/>
        <v>0</v>
      </c>
      <c r="AU132" s="8">
        <f t="shared" si="123"/>
        <v>0</v>
      </c>
      <c r="AV132" s="8">
        <f t="shared" si="123"/>
        <v>0</v>
      </c>
      <c r="AW132" s="8">
        <f t="shared" si="123"/>
        <v>0</v>
      </c>
      <c r="AX132" s="8">
        <f t="shared" si="123"/>
        <v>0</v>
      </c>
      <c r="AY132" s="8">
        <f t="shared" si="123"/>
        <v>0</v>
      </c>
      <c r="AZ132" s="27">
        <f t="shared" si="123"/>
        <v>0</v>
      </c>
      <c r="BA132" s="27"/>
      <c r="BB132" s="27"/>
      <c r="BC132" s="8">
        <f t="shared" ref="BC132:BC141" si="124">0</f>
        <v>0</v>
      </c>
    </row>
    <row r="133" spans="1:55" s="1" customFormat="1" ht="14.1" customHeight="1" x14ac:dyDescent="0.2">
      <c r="A133" s="41" t="s">
        <v>257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4" t="s">
        <v>258</v>
      </c>
      <c r="N133" s="44"/>
      <c r="O133" s="44" t="s">
        <v>67</v>
      </c>
      <c r="P133" s="44"/>
      <c r="Q133" s="44"/>
      <c r="R133" s="44"/>
      <c r="S133" s="44" t="s">
        <v>68</v>
      </c>
      <c r="T133" s="44"/>
      <c r="U133" s="44"/>
      <c r="V133" s="33">
        <f>0</f>
        <v>0</v>
      </c>
      <c r="W133" s="33"/>
      <c r="X133" s="33">
        <f t="shared" si="116"/>
        <v>0</v>
      </c>
      <c r="Y133" s="33"/>
      <c r="Z133" s="33">
        <f t="shared" si="117"/>
        <v>0</v>
      </c>
      <c r="AA133" s="33"/>
      <c r="AB133" s="6">
        <f t="shared" si="118"/>
        <v>0</v>
      </c>
      <c r="AC133" s="33">
        <f t="shared" si="118"/>
        <v>0</v>
      </c>
      <c r="AD133" s="33"/>
      <c r="AE133" s="6">
        <f t="shared" si="119"/>
        <v>0</v>
      </c>
      <c r="AF133" s="33">
        <f t="shared" si="119"/>
        <v>0</v>
      </c>
      <c r="AG133" s="33"/>
      <c r="AH133" s="6">
        <f t="shared" si="120"/>
        <v>0</v>
      </c>
      <c r="AI133" s="33">
        <f t="shared" si="120"/>
        <v>0</v>
      </c>
      <c r="AJ133" s="33"/>
      <c r="AK133" s="6">
        <f t="shared" si="121"/>
        <v>0</v>
      </c>
      <c r="AL133" s="33">
        <f t="shared" si="121"/>
        <v>0</v>
      </c>
      <c r="AM133" s="33"/>
      <c r="AN133" s="6">
        <f t="shared" si="122"/>
        <v>0</v>
      </c>
      <c r="AO133" s="6">
        <f t="shared" si="122"/>
        <v>0</v>
      </c>
      <c r="AP133" s="33">
        <f t="shared" si="122"/>
        <v>0</v>
      </c>
      <c r="AQ133" s="33"/>
      <c r="AR133" s="6">
        <f t="shared" si="123"/>
        <v>0</v>
      </c>
      <c r="AS133" s="6">
        <f t="shared" si="123"/>
        <v>0</v>
      </c>
      <c r="AT133" s="6">
        <f t="shared" si="123"/>
        <v>0</v>
      </c>
      <c r="AU133" s="6">
        <f t="shared" si="123"/>
        <v>0</v>
      </c>
      <c r="AV133" s="6">
        <f t="shared" si="123"/>
        <v>0</v>
      </c>
      <c r="AW133" s="6">
        <f t="shared" si="123"/>
        <v>0</v>
      </c>
      <c r="AX133" s="6">
        <f t="shared" si="123"/>
        <v>0</v>
      </c>
      <c r="AY133" s="6">
        <f t="shared" si="123"/>
        <v>0</v>
      </c>
      <c r="AZ133" s="33">
        <f t="shared" si="123"/>
        <v>0</v>
      </c>
      <c r="BA133" s="33"/>
      <c r="BB133" s="33"/>
      <c r="BC133" s="6">
        <f t="shared" si="124"/>
        <v>0</v>
      </c>
    </row>
    <row r="134" spans="1:55" s="1" customFormat="1" ht="24" customHeight="1" x14ac:dyDescent="0.2">
      <c r="A134" s="42" t="s">
        <v>259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8" t="s">
        <v>260</v>
      </c>
      <c r="N134" s="38"/>
      <c r="O134" s="38" t="s">
        <v>67</v>
      </c>
      <c r="P134" s="38"/>
      <c r="Q134" s="38"/>
      <c r="R134" s="38"/>
      <c r="S134" s="38" t="s">
        <v>68</v>
      </c>
      <c r="T134" s="38"/>
      <c r="U134" s="38"/>
      <c r="V134" s="33">
        <f>0</f>
        <v>0</v>
      </c>
      <c r="W134" s="33"/>
      <c r="X134" s="33">
        <f t="shared" si="116"/>
        <v>0</v>
      </c>
      <c r="Y134" s="33"/>
      <c r="Z134" s="33">
        <f t="shared" si="117"/>
        <v>0</v>
      </c>
      <c r="AA134" s="33"/>
      <c r="AB134" s="6">
        <f t="shared" si="118"/>
        <v>0</v>
      </c>
      <c r="AC134" s="33">
        <f t="shared" si="118"/>
        <v>0</v>
      </c>
      <c r="AD134" s="33"/>
      <c r="AE134" s="6">
        <f t="shared" si="119"/>
        <v>0</v>
      </c>
      <c r="AF134" s="33">
        <f t="shared" si="119"/>
        <v>0</v>
      </c>
      <c r="AG134" s="33"/>
      <c r="AH134" s="6">
        <f t="shared" si="120"/>
        <v>0</v>
      </c>
      <c r="AI134" s="33">
        <f t="shared" si="120"/>
        <v>0</v>
      </c>
      <c r="AJ134" s="33"/>
      <c r="AK134" s="6">
        <f t="shared" si="121"/>
        <v>0</v>
      </c>
      <c r="AL134" s="33">
        <f t="shared" si="121"/>
        <v>0</v>
      </c>
      <c r="AM134" s="33"/>
      <c r="AN134" s="6">
        <f t="shared" si="122"/>
        <v>0</v>
      </c>
      <c r="AO134" s="6">
        <f t="shared" si="122"/>
        <v>0</v>
      </c>
      <c r="AP134" s="33">
        <f t="shared" si="122"/>
        <v>0</v>
      </c>
      <c r="AQ134" s="33"/>
      <c r="AR134" s="6">
        <f t="shared" si="123"/>
        <v>0</v>
      </c>
      <c r="AS134" s="6">
        <f t="shared" si="123"/>
        <v>0</v>
      </c>
      <c r="AT134" s="6">
        <f t="shared" si="123"/>
        <v>0</v>
      </c>
      <c r="AU134" s="6">
        <f t="shared" si="123"/>
        <v>0</v>
      </c>
      <c r="AV134" s="6">
        <f t="shared" si="123"/>
        <v>0</v>
      </c>
      <c r="AW134" s="6">
        <f t="shared" si="123"/>
        <v>0</v>
      </c>
      <c r="AX134" s="6">
        <f t="shared" si="123"/>
        <v>0</v>
      </c>
      <c r="AY134" s="6">
        <f t="shared" si="123"/>
        <v>0</v>
      </c>
      <c r="AZ134" s="33">
        <f t="shared" si="123"/>
        <v>0</v>
      </c>
      <c r="BA134" s="33"/>
      <c r="BB134" s="33"/>
      <c r="BC134" s="6">
        <f t="shared" si="124"/>
        <v>0</v>
      </c>
    </row>
    <row r="135" spans="1:55" s="1" customFormat="1" ht="24" customHeight="1" x14ac:dyDescent="0.2">
      <c r="A135" s="42" t="s">
        <v>261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8" t="s">
        <v>262</v>
      </c>
      <c r="N135" s="38"/>
      <c r="O135" s="38" t="s">
        <v>67</v>
      </c>
      <c r="P135" s="38"/>
      <c r="Q135" s="38"/>
      <c r="R135" s="38"/>
      <c r="S135" s="38" t="s">
        <v>68</v>
      </c>
      <c r="T135" s="38"/>
      <c r="U135" s="38"/>
      <c r="V135" s="33">
        <f>0</f>
        <v>0</v>
      </c>
      <c r="W135" s="33"/>
      <c r="X135" s="33">
        <f t="shared" si="116"/>
        <v>0</v>
      </c>
      <c r="Y135" s="33"/>
      <c r="Z135" s="33">
        <f t="shared" si="117"/>
        <v>0</v>
      </c>
      <c r="AA135" s="33"/>
      <c r="AB135" s="6">
        <f t="shared" si="118"/>
        <v>0</v>
      </c>
      <c r="AC135" s="33">
        <f t="shared" si="118"/>
        <v>0</v>
      </c>
      <c r="AD135" s="33"/>
      <c r="AE135" s="6">
        <f t="shared" si="119"/>
        <v>0</v>
      </c>
      <c r="AF135" s="33">
        <f t="shared" si="119"/>
        <v>0</v>
      </c>
      <c r="AG135" s="33"/>
      <c r="AH135" s="6">
        <f t="shared" si="120"/>
        <v>0</v>
      </c>
      <c r="AI135" s="33">
        <f t="shared" si="120"/>
        <v>0</v>
      </c>
      <c r="AJ135" s="33"/>
      <c r="AK135" s="6">
        <f t="shared" si="121"/>
        <v>0</v>
      </c>
      <c r="AL135" s="33">
        <f t="shared" si="121"/>
        <v>0</v>
      </c>
      <c r="AM135" s="33"/>
      <c r="AN135" s="6">
        <f t="shared" si="122"/>
        <v>0</v>
      </c>
      <c r="AO135" s="6">
        <f t="shared" si="122"/>
        <v>0</v>
      </c>
      <c r="AP135" s="33">
        <f t="shared" si="122"/>
        <v>0</v>
      </c>
      <c r="AQ135" s="33"/>
      <c r="AR135" s="6">
        <f t="shared" si="123"/>
        <v>0</v>
      </c>
      <c r="AS135" s="6">
        <f t="shared" si="123"/>
        <v>0</v>
      </c>
      <c r="AT135" s="6">
        <f t="shared" si="123"/>
        <v>0</v>
      </c>
      <c r="AU135" s="6">
        <f t="shared" si="123"/>
        <v>0</v>
      </c>
      <c r="AV135" s="6">
        <f t="shared" si="123"/>
        <v>0</v>
      </c>
      <c r="AW135" s="6">
        <f t="shared" si="123"/>
        <v>0</v>
      </c>
      <c r="AX135" s="6">
        <f t="shared" si="123"/>
        <v>0</v>
      </c>
      <c r="AY135" s="6">
        <f t="shared" si="123"/>
        <v>0</v>
      </c>
      <c r="AZ135" s="33">
        <f t="shared" si="123"/>
        <v>0</v>
      </c>
      <c r="BA135" s="33"/>
      <c r="BB135" s="33"/>
      <c r="BC135" s="6">
        <f t="shared" si="124"/>
        <v>0</v>
      </c>
    </row>
    <row r="136" spans="1:55" s="1" customFormat="1" ht="24" customHeight="1" x14ac:dyDescent="0.2">
      <c r="A136" s="42" t="s">
        <v>263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38" t="s">
        <v>264</v>
      </c>
      <c r="N136" s="38"/>
      <c r="O136" s="38" t="s">
        <v>67</v>
      </c>
      <c r="P136" s="38"/>
      <c r="Q136" s="38"/>
      <c r="R136" s="38"/>
      <c r="S136" s="38" t="s">
        <v>68</v>
      </c>
      <c r="T136" s="38"/>
      <c r="U136" s="38"/>
      <c r="V136" s="33">
        <f>0</f>
        <v>0</v>
      </c>
      <c r="W136" s="33"/>
      <c r="X136" s="33">
        <f t="shared" si="116"/>
        <v>0</v>
      </c>
      <c r="Y136" s="33"/>
      <c r="Z136" s="33">
        <f t="shared" si="117"/>
        <v>0</v>
      </c>
      <c r="AA136" s="33"/>
      <c r="AB136" s="6">
        <f t="shared" si="118"/>
        <v>0</v>
      </c>
      <c r="AC136" s="33">
        <f t="shared" si="118"/>
        <v>0</v>
      </c>
      <c r="AD136" s="33"/>
      <c r="AE136" s="6">
        <f t="shared" si="119"/>
        <v>0</v>
      </c>
      <c r="AF136" s="33">
        <f t="shared" si="119"/>
        <v>0</v>
      </c>
      <c r="AG136" s="33"/>
      <c r="AH136" s="6">
        <f t="shared" si="120"/>
        <v>0</v>
      </c>
      <c r="AI136" s="33">
        <f t="shared" si="120"/>
        <v>0</v>
      </c>
      <c r="AJ136" s="33"/>
      <c r="AK136" s="6">
        <f t="shared" si="121"/>
        <v>0</v>
      </c>
      <c r="AL136" s="33">
        <f t="shared" si="121"/>
        <v>0</v>
      </c>
      <c r="AM136" s="33"/>
      <c r="AN136" s="6">
        <f t="shared" si="122"/>
        <v>0</v>
      </c>
      <c r="AO136" s="6">
        <f t="shared" si="122"/>
        <v>0</v>
      </c>
      <c r="AP136" s="33">
        <f t="shared" si="122"/>
        <v>0</v>
      </c>
      <c r="AQ136" s="33"/>
      <c r="AR136" s="6">
        <f t="shared" si="123"/>
        <v>0</v>
      </c>
      <c r="AS136" s="6">
        <f t="shared" si="123"/>
        <v>0</v>
      </c>
      <c r="AT136" s="6">
        <f t="shared" si="123"/>
        <v>0</v>
      </c>
      <c r="AU136" s="6">
        <f t="shared" si="123"/>
        <v>0</v>
      </c>
      <c r="AV136" s="6">
        <f t="shared" si="123"/>
        <v>0</v>
      </c>
      <c r="AW136" s="6">
        <f t="shared" si="123"/>
        <v>0</v>
      </c>
      <c r="AX136" s="6">
        <f t="shared" si="123"/>
        <v>0</v>
      </c>
      <c r="AY136" s="6">
        <f t="shared" si="123"/>
        <v>0</v>
      </c>
      <c r="AZ136" s="33">
        <f t="shared" si="123"/>
        <v>0</v>
      </c>
      <c r="BA136" s="33"/>
      <c r="BB136" s="33"/>
      <c r="BC136" s="6">
        <f t="shared" si="124"/>
        <v>0</v>
      </c>
    </row>
    <row r="137" spans="1:55" s="1" customFormat="1" ht="24" customHeight="1" x14ac:dyDescent="0.2">
      <c r="A137" s="42" t="s">
        <v>245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8" t="s">
        <v>265</v>
      </c>
      <c r="N137" s="38"/>
      <c r="O137" s="38" t="s">
        <v>67</v>
      </c>
      <c r="P137" s="38"/>
      <c r="Q137" s="38"/>
      <c r="R137" s="38"/>
      <c r="S137" s="38" t="s">
        <v>68</v>
      </c>
      <c r="T137" s="38"/>
      <c r="U137" s="38"/>
      <c r="V137" s="33">
        <f>3320440.1</f>
        <v>3320440.1</v>
      </c>
      <c r="W137" s="33"/>
      <c r="X137" s="33">
        <f t="shared" si="116"/>
        <v>0</v>
      </c>
      <c r="Y137" s="33"/>
      <c r="Z137" s="33">
        <f t="shared" si="117"/>
        <v>0</v>
      </c>
      <c r="AA137" s="33"/>
      <c r="AB137" s="6">
        <f t="shared" si="118"/>
        <v>0</v>
      </c>
      <c r="AC137" s="33">
        <f t="shared" si="118"/>
        <v>0</v>
      </c>
      <c r="AD137" s="33"/>
      <c r="AE137" s="6">
        <f t="shared" si="119"/>
        <v>0</v>
      </c>
      <c r="AF137" s="33">
        <f t="shared" si="119"/>
        <v>0</v>
      </c>
      <c r="AG137" s="33"/>
      <c r="AH137" s="6">
        <f t="shared" si="120"/>
        <v>0</v>
      </c>
      <c r="AI137" s="33">
        <f t="shared" si="120"/>
        <v>0</v>
      </c>
      <c r="AJ137" s="33"/>
      <c r="AK137" s="6">
        <f>0</f>
        <v>0</v>
      </c>
      <c r="AL137" s="33">
        <f>3320440.1</f>
        <v>3320440.1</v>
      </c>
      <c r="AM137" s="33"/>
      <c r="AN137" s="6">
        <f>0</f>
        <v>0</v>
      </c>
      <c r="AO137" s="6">
        <f>299980.56</f>
        <v>299980.56</v>
      </c>
      <c r="AP137" s="33">
        <f t="shared" ref="AP137:AP145" si="125">0</f>
        <v>0</v>
      </c>
      <c r="AQ137" s="33"/>
      <c r="AR137" s="6">
        <f t="shared" ref="AR137:AY141" si="126">0</f>
        <v>0</v>
      </c>
      <c r="AS137" s="6">
        <f t="shared" si="126"/>
        <v>0</v>
      </c>
      <c r="AT137" s="6">
        <f t="shared" si="126"/>
        <v>0</v>
      </c>
      <c r="AU137" s="6">
        <f t="shared" si="126"/>
        <v>0</v>
      </c>
      <c r="AV137" s="6">
        <f t="shared" si="126"/>
        <v>0</v>
      </c>
      <c r="AW137" s="6">
        <f t="shared" si="126"/>
        <v>0</v>
      </c>
      <c r="AX137" s="6">
        <f t="shared" si="126"/>
        <v>0</v>
      </c>
      <c r="AY137" s="6">
        <f t="shared" si="126"/>
        <v>0</v>
      </c>
      <c r="AZ137" s="33">
        <f>299980.56</f>
        <v>299980.56</v>
      </c>
      <c r="BA137" s="33"/>
      <c r="BB137" s="33"/>
      <c r="BC137" s="6">
        <f t="shared" si="124"/>
        <v>0</v>
      </c>
    </row>
    <row r="138" spans="1:55" s="1" customFormat="1" ht="14.1" customHeight="1" x14ac:dyDescent="0.2">
      <c r="A138" s="42" t="s">
        <v>266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8" t="s">
        <v>267</v>
      </c>
      <c r="N138" s="38"/>
      <c r="O138" s="38" t="s">
        <v>67</v>
      </c>
      <c r="P138" s="38"/>
      <c r="Q138" s="38"/>
      <c r="R138" s="38"/>
      <c r="S138" s="38" t="s">
        <v>68</v>
      </c>
      <c r="T138" s="38"/>
      <c r="U138" s="38"/>
      <c r="V138" s="33">
        <f t="shared" ref="V138:V144" si="127">0</f>
        <v>0</v>
      </c>
      <c r="W138" s="33"/>
      <c r="X138" s="33">
        <f t="shared" si="116"/>
        <v>0</v>
      </c>
      <c r="Y138" s="33"/>
      <c r="Z138" s="33">
        <f t="shared" si="117"/>
        <v>0</v>
      </c>
      <c r="AA138" s="33"/>
      <c r="AB138" s="6">
        <f t="shared" si="118"/>
        <v>0</v>
      </c>
      <c r="AC138" s="33">
        <f t="shared" si="118"/>
        <v>0</v>
      </c>
      <c r="AD138" s="33"/>
      <c r="AE138" s="6">
        <f t="shared" si="119"/>
        <v>0</v>
      </c>
      <c r="AF138" s="33">
        <f t="shared" si="119"/>
        <v>0</v>
      </c>
      <c r="AG138" s="33"/>
      <c r="AH138" s="6">
        <f t="shared" si="120"/>
        <v>0</v>
      </c>
      <c r="AI138" s="33">
        <f t="shared" si="120"/>
        <v>0</v>
      </c>
      <c r="AJ138" s="33"/>
      <c r="AK138" s="6">
        <f>0</f>
        <v>0</v>
      </c>
      <c r="AL138" s="33">
        <f>0</f>
        <v>0</v>
      </c>
      <c r="AM138" s="33"/>
      <c r="AN138" s="6">
        <f>0</f>
        <v>0</v>
      </c>
      <c r="AO138" s="6">
        <f t="shared" ref="AO138:AO144" si="128">0</f>
        <v>0</v>
      </c>
      <c r="AP138" s="33">
        <f t="shared" si="125"/>
        <v>0</v>
      </c>
      <c r="AQ138" s="33"/>
      <c r="AR138" s="6">
        <f t="shared" si="126"/>
        <v>0</v>
      </c>
      <c r="AS138" s="6">
        <f t="shared" si="126"/>
        <v>0</v>
      </c>
      <c r="AT138" s="6">
        <f t="shared" si="126"/>
        <v>0</v>
      </c>
      <c r="AU138" s="6">
        <f t="shared" si="126"/>
        <v>0</v>
      </c>
      <c r="AV138" s="6">
        <f t="shared" si="126"/>
        <v>0</v>
      </c>
      <c r="AW138" s="6">
        <f t="shared" si="126"/>
        <v>0</v>
      </c>
      <c r="AX138" s="6">
        <f t="shared" si="126"/>
        <v>0</v>
      </c>
      <c r="AY138" s="6">
        <f t="shared" si="126"/>
        <v>0</v>
      </c>
      <c r="AZ138" s="33">
        <f>0</f>
        <v>0</v>
      </c>
      <c r="BA138" s="33"/>
      <c r="BB138" s="33"/>
      <c r="BC138" s="6">
        <f t="shared" si="124"/>
        <v>0</v>
      </c>
    </row>
    <row r="139" spans="1:55" s="1" customFormat="1" ht="24" customHeight="1" x14ac:dyDescent="0.2">
      <c r="A139" s="42" t="s">
        <v>268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8" t="s">
        <v>269</v>
      </c>
      <c r="N139" s="38"/>
      <c r="O139" s="38" t="s">
        <v>67</v>
      </c>
      <c r="P139" s="38"/>
      <c r="Q139" s="38"/>
      <c r="R139" s="38"/>
      <c r="S139" s="38" t="s">
        <v>68</v>
      </c>
      <c r="T139" s="38"/>
      <c r="U139" s="38"/>
      <c r="V139" s="33">
        <f t="shared" si="127"/>
        <v>0</v>
      </c>
      <c r="W139" s="33"/>
      <c r="X139" s="33">
        <f t="shared" si="116"/>
        <v>0</v>
      </c>
      <c r="Y139" s="33"/>
      <c r="Z139" s="33">
        <f t="shared" si="117"/>
        <v>0</v>
      </c>
      <c r="AA139" s="33"/>
      <c r="AB139" s="6">
        <f t="shared" si="118"/>
        <v>0</v>
      </c>
      <c r="AC139" s="33">
        <f t="shared" si="118"/>
        <v>0</v>
      </c>
      <c r="AD139" s="33"/>
      <c r="AE139" s="6">
        <f t="shared" si="119"/>
        <v>0</v>
      </c>
      <c r="AF139" s="33">
        <f t="shared" si="119"/>
        <v>0</v>
      </c>
      <c r="AG139" s="33"/>
      <c r="AH139" s="6">
        <f t="shared" si="120"/>
        <v>0</v>
      </c>
      <c r="AI139" s="33">
        <f t="shared" si="120"/>
        <v>0</v>
      </c>
      <c r="AJ139" s="33"/>
      <c r="AK139" s="6">
        <f>0</f>
        <v>0</v>
      </c>
      <c r="AL139" s="33">
        <f>0</f>
        <v>0</v>
      </c>
      <c r="AM139" s="33"/>
      <c r="AN139" s="6">
        <f>0</f>
        <v>0</v>
      </c>
      <c r="AO139" s="6">
        <f t="shared" si="128"/>
        <v>0</v>
      </c>
      <c r="AP139" s="33">
        <f t="shared" si="125"/>
        <v>0</v>
      </c>
      <c r="AQ139" s="33"/>
      <c r="AR139" s="6">
        <f t="shared" si="126"/>
        <v>0</v>
      </c>
      <c r="AS139" s="6">
        <f t="shared" si="126"/>
        <v>0</v>
      </c>
      <c r="AT139" s="6">
        <f t="shared" si="126"/>
        <v>0</v>
      </c>
      <c r="AU139" s="6">
        <f t="shared" si="126"/>
        <v>0</v>
      </c>
      <c r="AV139" s="6">
        <f t="shared" si="126"/>
        <v>0</v>
      </c>
      <c r="AW139" s="6">
        <f t="shared" si="126"/>
        <v>0</v>
      </c>
      <c r="AX139" s="6">
        <f t="shared" si="126"/>
        <v>0</v>
      </c>
      <c r="AY139" s="6">
        <f t="shared" si="126"/>
        <v>0</v>
      </c>
      <c r="AZ139" s="33">
        <f>0</f>
        <v>0</v>
      </c>
      <c r="BA139" s="33"/>
      <c r="BB139" s="33"/>
      <c r="BC139" s="6">
        <f t="shared" si="124"/>
        <v>0</v>
      </c>
    </row>
    <row r="140" spans="1:55" s="1" customFormat="1" ht="33.950000000000003" customHeight="1" x14ac:dyDescent="0.2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8" t="s">
        <v>270</v>
      </c>
      <c r="N140" s="38"/>
      <c r="O140" s="38" t="s">
        <v>67</v>
      </c>
      <c r="P140" s="38"/>
      <c r="Q140" s="38"/>
      <c r="R140" s="38"/>
      <c r="S140" s="38" t="s">
        <v>68</v>
      </c>
      <c r="T140" s="38"/>
      <c r="U140" s="38"/>
      <c r="V140" s="33">
        <f t="shared" si="127"/>
        <v>0</v>
      </c>
      <c r="W140" s="33"/>
      <c r="X140" s="33">
        <f t="shared" si="116"/>
        <v>0</v>
      </c>
      <c r="Y140" s="33"/>
      <c r="Z140" s="33">
        <f t="shared" si="117"/>
        <v>0</v>
      </c>
      <c r="AA140" s="33"/>
      <c r="AB140" s="6">
        <f t="shared" si="118"/>
        <v>0</v>
      </c>
      <c r="AC140" s="61">
        <f t="shared" si="118"/>
        <v>0</v>
      </c>
      <c r="AD140" s="61"/>
      <c r="AE140" s="16">
        <f t="shared" si="119"/>
        <v>0</v>
      </c>
      <c r="AF140" s="61">
        <f t="shared" si="119"/>
        <v>0</v>
      </c>
      <c r="AG140" s="61"/>
      <c r="AH140" s="16">
        <f t="shared" si="120"/>
        <v>0</v>
      </c>
      <c r="AI140" s="61">
        <f t="shared" si="120"/>
        <v>0</v>
      </c>
      <c r="AJ140" s="61"/>
      <c r="AK140" s="16">
        <f>0</f>
        <v>0</v>
      </c>
      <c r="AL140" s="61">
        <f>0</f>
        <v>0</v>
      </c>
      <c r="AM140" s="61"/>
      <c r="AN140" s="16">
        <f>0</f>
        <v>0</v>
      </c>
      <c r="AO140" s="6">
        <f t="shared" si="128"/>
        <v>0</v>
      </c>
      <c r="AP140" s="33">
        <f t="shared" si="125"/>
        <v>0</v>
      </c>
      <c r="AQ140" s="33"/>
      <c r="AR140" s="6">
        <f t="shared" si="126"/>
        <v>0</v>
      </c>
      <c r="AS140" s="6">
        <f t="shared" si="126"/>
        <v>0</v>
      </c>
      <c r="AT140" s="16">
        <f t="shared" si="126"/>
        <v>0</v>
      </c>
      <c r="AU140" s="16">
        <f t="shared" si="126"/>
        <v>0</v>
      </c>
      <c r="AV140" s="16">
        <f t="shared" si="126"/>
        <v>0</v>
      </c>
      <c r="AW140" s="16">
        <f t="shared" si="126"/>
        <v>0</v>
      </c>
      <c r="AX140" s="16">
        <f t="shared" si="126"/>
        <v>0</v>
      </c>
      <c r="AY140" s="16">
        <f t="shared" si="126"/>
        <v>0</v>
      </c>
      <c r="AZ140" s="61">
        <f>0</f>
        <v>0</v>
      </c>
      <c r="BA140" s="61"/>
      <c r="BB140" s="61"/>
      <c r="BC140" s="16">
        <f t="shared" si="124"/>
        <v>0</v>
      </c>
    </row>
    <row r="141" spans="1:55" s="1" customFormat="1" ht="14.1" customHeight="1" x14ac:dyDescent="0.2">
      <c r="A141" s="42" t="s">
        <v>271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8" t="s">
        <v>272</v>
      </c>
      <c r="N141" s="38"/>
      <c r="O141" s="38" t="s">
        <v>67</v>
      </c>
      <c r="P141" s="38"/>
      <c r="Q141" s="38"/>
      <c r="R141" s="38"/>
      <c r="S141" s="38" t="s">
        <v>68</v>
      </c>
      <c r="T141" s="38"/>
      <c r="U141" s="38"/>
      <c r="V141" s="33">
        <f t="shared" si="127"/>
        <v>0</v>
      </c>
      <c r="W141" s="33"/>
      <c r="X141" s="33">
        <f t="shared" si="116"/>
        <v>0</v>
      </c>
      <c r="Y141" s="33"/>
      <c r="Z141" s="33">
        <f t="shared" si="117"/>
        <v>0</v>
      </c>
      <c r="AA141" s="33"/>
      <c r="AB141" s="6">
        <f t="shared" si="118"/>
        <v>0</v>
      </c>
      <c r="AC141" s="33">
        <f t="shared" si="118"/>
        <v>0</v>
      </c>
      <c r="AD141" s="33"/>
      <c r="AE141" s="6">
        <f t="shared" si="119"/>
        <v>0</v>
      </c>
      <c r="AF141" s="33">
        <f t="shared" si="119"/>
        <v>0</v>
      </c>
      <c r="AG141" s="33"/>
      <c r="AH141" s="6">
        <f t="shared" si="120"/>
        <v>0</v>
      </c>
      <c r="AI141" s="33">
        <f t="shared" si="120"/>
        <v>0</v>
      </c>
      <c r="AJ141" s="33"/>
      <c r="AK141" s="6">
        <f>0</f>
        <v>0</v>
      </c>
      <c r="AL141" s="33">
        <f>0</f>
        <v>0</v>
      </c>
      <c r="AM141" s="33"/>
      <c r="AN141" s="6">
        <f>0</f>
        <v>0</v>
      </c>
      <c r="AO141" s="6">
        <f t="shared" si="128"/>
        <v>0</v>
      </c>
      <c r="AP141" s="33">
        <f t="shared" si="125"/>
        <v>0</v>
      </c>
      <c r="AQ141" s="33"/>
      <c r="AR141" s="6">
        <f t="shared" si="126"/>
        <v>0</v>
      </c>
      <c r="AS141" s="6">
        <f t="shared" si="126"/>
        <v>0</v>
      </c>
      <c r="AT141" s="6">
        <f t="shared" si="126"/>
        <v>0</v>
      </c>
      <c r="AU141" s="6">
        <f t="shared" si="126"/>
        <v>0</v>
      </c>
      <c r="AV141" s="6">
        <f t="shared" si="126"/>
        <v>0</v>
      </c>
      <c r="AW141" s="6">
        <f t="shared" si="126"/>
        <v>0</v>
      </c>
      <c r="AX141" s="6">
        <f t="shared" si="126"/>
        <v>0</v>
      </c>
      <c r="AY141" s="6">
        <f t="shared" si="126"/>
        <v>0</v>
      </c>
      <c r="AZ141" s="33">
        <f>0</f>
        <v>0</v>
      </c>
      <c r="BA141" s="33"/>
      <c r="BB141" s="33"/>
      <c r="BC141" s="6">
        <f t="shared" si="124"/>
        <v>0</v>
      </c>
    </row>
    <row r="142" spans="1:55" s="1" customFormat="1" ht="33.950000000000003" customHeight="1" x14ac:dyDescent="0.2">
      <c r="A142" s="42" t="s">
        <v>273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8" t="s">
        <v>274</v>
      </c>
      <c r="N142" s="38"/>
      <c r="O142" s="38" t="s">
        <v>67</v>
      </c>
      <c r="P142" s="38"/>
      <c r="Q142" s="38"/>
      <c r="R142" s="38"/>
      <c r="S142" s="38" t="s">
        <v>68</v>
      </c>
      <c r="T142" s="38"/>
      <c r="U142" s="38"/>
      <c r="V142" s="33">
        <f t="shared" si="127"/>
        <v>0</v>
      </c>
      <c r="W142" s="33"/>
      <c r="X142" s="33">
        <f t="shared" si="116"/>
        <v>0</v>
      </c>
      <c r="Y142" s="33"/>
      <c r="Z142" s="33">
        <f t="shared" si="117"/>
        <v>0</v>
      </c>
      <c r="AA142" s="33"/>
      <c r="AB142" s="6">
        <f>0</f>
        <v>0</v>
      </c>
      <c r="AC142" s="34" t="s">
        <v>243</v>
      </c>
      <c r="AD142" s="34"/>
      <c r="AE142" s="4" t="s">
        <v>243</v>
      </c>
      <c r="AF142" s="34" t="s">
        <v>243</v>
      </c>
      <c r="AG142" s="34"/>
      <c r="AH142" s="4" t="s">
        <v>243</v>
      </c>
      <c r="AI142" s="34" t="s">
        <v>243</v>
      </c>
      <c r="AJ142" s="34"/>
      <c r="AK142" s="4" t="s">
        <v>243</v>
      </c>
      <c r="AL142" s="34" t="s">
        <v>243</v>
      </c>
      <c r="AM142" s="34"/>
      <c r="AN142" s="4" t="s">
        <v>243</v>
      </c>
      <c r="AO142" s="6">
        <f t="shared" si="128"/>
        <v>0</v>
      </c>
      <c r="AP142" s="33">
        <f t="shared" si="125"/>
        <v>0</v>
      </c>
      <c r="AQ142" s="33"/>
      <c r="AR142" s="6">
        <f t="shared" ref="AR142:AS145" si="129">0</f>
        <v>0</v>
      </c>
      <c r="AS142" s="6">
        <f t="shared" si="129"/>
        <v>0</v>
      </c>
      <c r="AT142" s="4" t="s">
        <v>243</v>
      </c>
      <c r="AU142" s="4" t="s">
        <v>243</v>
      </c>
      <c r="AV142" s="4" t="s">
        <v>243</v>
      </c>
      <c r="AW142" s="4" t="s">
        <v>243</v>
      </c>
      <c r="AX142" s="4" t="s">
        <v>243</v>
      </c>
      <c r="AY142" s="4" t="s">
        <v>243</v>
      </c>
      <c r="AZ142" s="34" t="s">
        <v>243</v>
      </c>
      <c r="BA142" s="34"/>
      <c r="BB142" s="34"/>
      <c r="BC142" s="4" t="s">
        <v>243</v>
      </c>
    </row>
    <row r="143" spans="1:55" s="1" customFormat="1" ht="14.1" customHeight="1" x14ac:dyDescent="0.2">
      <c r="A143" s="41" t="s">
        <v>275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4" t="s">
        <v>276</v>
      </c>
      <c r="N143" s="44"/>
      <c r="O143" s="44" t="s">
        <v>67</v>
      </c>
      <c r="P143" s="44"/>
      <c r="Q143" s="44"/>
      <c r="R143" s="44"/>
      <c r="S143" s="44" t="s">
        <v>68</v>
      </c>
      <c r="T143" s="44"/>
      <c r="U143" s="44"/>
      <c r="V143" s="33">
        <f t="shared" si="127"/>
        <v>0</v>
      </c>
      <c r="W143" s="33"/>
      <c r="X143" s="33">
        <f t="shared" si="116"/>
        <v>0</v>
      </c>
      <c r="Y143" s="33"/>
      <c r="Z143" s="33">
        <f t="shared" si="117"/>
        <v>0</v>
      </c>
      <c r="AA143" s="33"/>
      <c r="AB143" s="6">
        <f>0</f>
        <v>0</v>
      </c>
      <c r="AC143" s="33">
        <f>0</f>
        <v>0</v>
      </c>
      <c r="AD143" s="33"/>
      <c r="AE143" s="6">
        <f t="shared" ref="AE143:AF145" si="130">0</f>
        <v>0</v>
      </c>
      <c r="AF143" s="33">
        <f t="shared" si="130"/>
        <v>0</v>
      </c>
      <c r="AG143" s="33"/>
      <c r="AH143" s="6">
        <f t="shared" ref="AH143:AI145" si="131">0</f>
        <v>0</v>
      </c>
      <c r="AI143" s="33">
        <f t="shared" si="131"/>
        <v>0</v>
      </c>
      <c r="AJ143" s="33"/>
      <c r="AK143" s="6">
        <f>0</f>
        <v>0</v>
      </c>
      <c r="AL143" s="33">
        <f>0</f>
        <v>0</v>
      </c>
      <c r="AM143" s="33"/>
      <c r="AN143" s="6">
        <f>0</f>
        <v>0</v>
      </c>
      <c r="AO143" s="6">
        <f t="shared" si="128"/>
        <v>0</v>
      </c>
      <c r="AP143" s="33">
        <f t="shared" si="125"/>
        <v>0</v>
      </c>
      <c r="AQ143" s="33"/>
      <c r="AR143" s="6">
        <f t="shared" si="129"/>
        <v>0</v>
      </c>
      <c r="AS143" s="6">
        <f t="shared" si="129"/>
        <v>0</v>
      </c>
      <c r="AT143" s="6">
        <f t="shared" ref="AT143:AZ144" si="132">0</f>
        <v>0</v>
      </c>
      <c r="AU143" s="6">
        <f t="shared" si="132"/>
        <v>0</v>
      </c>
      <c r="AV143" s="6">
        <f t="shared" si="132"/>
        <v>0</v>
      </c>
      <c r="AW143" s="6">
        <f t="shared" si="132"/>
        <v>0</v>
      </c>
      <c r="AX143" s="6">
        <f t="shared" si="132"/>
        <v>0</v>
      </c>
      <c r="AY143" s="6">
        <f t="shared" si="132"/>
        <v>0</v>
      </c>
      <c r="AZ143" s="33">
        <f t="shared" si="132"/>
        <v>0</v>
      </c>
      <c r="BA143" s="33"/>
      <c r="BB143" s="33"/>
      <c r="BC143" s="6">
        <f>0</f>
        <v>0</v>
      </c>
    </row>
    <row r="144" spans="1:55" s="1" customFormat="1" ht="33.950000000000003" customHeight="1" x14ac:dyDescent="0.2">
      <c r="A144" s="41" t="s">
        <v>277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4" t="s">
        <v>278</v>
      </c>
      <c r="N144" s="44"/>
      <c r="O144" s="44" t="s">
        <v>279</v>
      </c>
      <c r="P144" s="44"/>
      <c r="Q144" s="44"/>
      <c r="R144" s="44"/>
      <c r="S144" s="44" t="s">
        <v>68</v>
      </c>
      <c r="T144" s="44"/>
      <c r="U144" s="44"/>
      <c r="V144" s="33">
        <f t="shared" si="127"/>
        <v>0</v>
      </c>
      <c r="W144" s="33"/>
      <c r="X144" s="33">
        <f t="shared" si="116"/>
        <v>0</v>
      </c>
      <c r="Y144" s="33"/>
      <c r="Z144" s="33">
        <f t="shared" si="117"/>
        <v>0</v>
      </c>
      <c r="AA144" s="33"/>
      <c r="AB144" s="6">
        <f>0</f>
        <v>0</v>
      </c>
      <c r="AC144" s="33">
        <f>0</f>
        <v>0</v>
      </c>
      <c r="AD144" s="33"/>
      <c r="AE144" s="6">
        <f t="shared" si="130"/>
        <v>0</v>
      </c>
      <c r="AF144" s="33">
        <f t="shared" si="130"/>
        <v>0</v>
      </c>
      <c r="AG144" s="33"/>
      <c r="AH144" s="6">
        <f t="shared" si="131"/>
        <v>0</v>
      </c>
      <c r="AI144" s="33">
        <f t="shared" si="131"/>
        <v>0</v>
      </c>
      <c r="AJ144" s="33"/>
      <c r="AK144" s="6">
        <f>0</f>
        <v>0</v>
      </c>
      <c r="AL144" s="33">
        <f>0</f>
        <v>0</v>
      </c>
      <c r="AM144" s="33"/>
      <c r="AN144" s="6">
        <f>0</f>
        <v>0</v>
      </c>
      <c r="AO144" s="6">
        <f t="shared" si="128"/>
        <v>0</v>
      </c>
      <c r="AP144" s="33">
        <f t="shared" si="125"/>
        <v>0</v>
      </c>
      <c r="AQ144" s="33"/>
      <c r="AR144" s="6">
        <f t="shared" si="129"/>
        <v>0</v>
      </c>
      <c r="AS144" s="6">
        <f t="shared" si="129"/>
        <v>0</v>
      </c>
      <c r="AT144" s="6">
        <f t="shared" si="132"/>
        <v>0</v>
      </c>
      <c r="AU144" s="6">
        <f t="shared" si="132"/>
        <v>0</v>
      </c>
      <c r="AV144" s="6">
        <f t="shared" si="132"/>
        <v>0</v>
      </c>
      <c r="AW144" s="6">
        <f t="shared" si="132"/>
        <v>0</v>
      </c>
      <c r="AX144" s="6">
        <f t="shared" si="132"/>
        <v>0</v>
      </c>
      <c r="AY144" s="6">
        <f t="shared" si="132"/>
        <v>0</v>
      </c>
      <c r="AZ144" s="33">
        <f t="shared" si="132"/>
        <v>0</v>
      </c>
      <c r="BA144" s="33"/>
      <c r="BB144" s="33"/>
      <c r="BC144" s="6">
        <f>0</f>
        <v>0</v>
      </c>
    </row>
    <row r="145" spans="1:55" s="1" customFormat="1" ht="14.1" customHeight="1" x14ac:dyDescent="0.2">
      <c r="A145" s="41" t="s">
        <v>280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4" t="s">
        <v>281</v>
      </c>
      <c r="N145" s="44"/>
      <c r="O145" s="44" t="s">
        <v>282</v>
      </c>
      <c r="P145" s="44"/>
      <c r="Q145" s="44"/>
      <c r="R145" s="44"/>
      <c r="S145" s="44" t="s">
        <v>68</v>
      </c>
      <c r="T145" s="44"/>
      <c r="U145" s="44"/>
      <c r="V145" s="33">
        <f>477000</f>
        <v>477000</v>
      </c>
      <c r="W145" s="33"/>
      <c r="X145" s="33">
        <f t="shared" si="116"/>
        <v>0</v>
      </c>
      <c r="Y145" s="33"/>
      <c r="Z145" s="33">
        <f t="shared" si="117"/>
        <v>0</v>
      </c>
      <c r="AA145" s="33"/>
      <c r="AB145" s="6">
        <f>0</f>
        <v>0</v>
      </c>
      <c r="AC145" s="33">
        <f>0</f>
        <v>0</v>
      </c>
      <c r="AD145" s="33"/>
      <c r="AE145" s="6">
        <f t="shared" si="130"/>
        <v>0</v>
      </c>
      <c r="AF145" s="33">
        <f t="shared" si="130"/>
        <v>0</v>
      </c>
      <c r="AG145" s="33"/>
      <c r="AH145" s="6">
        <f t="shared" si="131"/>
        <v>0</v>
      </c>
      <c r="AI145" s="33">
        <f t="shared" si="131"/>
        <v>0</v>
      </c>
      <c r="AJ145" s="33"/>
      <c r="AK145" s="6">
        <f>0</f>
        <v>0</v>
      </c>
      <c r="AL145" s="33">
        <f>477000</f>
        <v>477000</v>
      </c>
      <c r="AM145" s="33"/>
      <c r="AN145" s="6">
        <f>0</f>
        <v>0</v>
      </c>
      <c r="AO145" s="6">
        <f>1282.77</f>
        <v>1282.77</v>
      </c>
      <c r="AP145" s="33">
        <f t="shared" si="125"/>
        <v>0</v>
      </c>
      <c r="AQ145" s="33"/>
      <c r="AR145" s="6">
        <f t="shared" si="129"/>
        <v>0</v>
      </c>
      <c r="AS145" s="6">
        <f t="shared" si="129"/>
        <v>0</v>
      </c>
      <c r="AT145" s="6">
        <f t="shared" ref="AT145:AY145" si="133">0</f>
        <v>0</v>
      </c>
      <c r="AU145" s="6">
        <f t="shared" si="133"/>
        <v>0</v>
      </c>
      <c r="AV145" s="6">
        <f t="shared" si="133"/>
        <v>0</v>
      </c>
      <c r="AW145" s="6">
        <f t="shared" si="133"/>
        <v>0</v>
      </c>
      <c r="AX145" s="6">
        <f t="shared" si="133"/>
        <v>0</v>
      </c>
      <c r="AY145" s="6">
        <f t="shared" si="133"/>
        <v>0</v>
      </c>
      <c r="AZ145" s="33">
        <f>1282.77</f>
        <v>1282.77</v>
      </c>
      <c r="BA145" s="33"/>
      <c r="BB145" s="33"/>
      <c r="BC145" s="6">
        <f>0</f>
        <v>0</v>
      </c>
    </row>
    <row r="146" spans="1:55" s="1" customFormat="1" ht="14.1" customHeight="1" x14ac:dyDescent="0.2">
      <c r="A146" s="9" t="s">
        <v>16</v>
      </c>
      <c r="B146" s="52" t="s">
        <v>144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6" t="s">
        <v>16</v>
      </c>
      <c r="N146" s="36"/>
      <c r="O146" s="36" t="s">
        <v>16</v>
      </c>
      <c r="P146" s="36"/>
      <c r="Q146" s="36"/>
      <c r="R146" s="36"/>
      <c r="S146" s="36" t="s">
        <v>16</v>
      </c>
      <c r="T146" s="36"/>
      <c r="U146" s="36"/>
      <c r="V146" s="29" t="s">
        <v>16</v>
      </c>
      <c r="W146" s="29"/>
      <c r="X146" s="29" t="s">
        <v>16</v>
      </c>
      <c r="Y146" s="29"/>
      <c r="Z146" s="29" t="s">
        <v>16</v>
      </c>
      <c r="AA146" s="29"/>
      <c r="AB146" s="7" t="s">
        <v>16</v>
      </c>
      <c r="AC146" s="29" t="s">
        <v>16</v>
      </c>
      <c r="AD146" s="29"/>
      <c r="AE146" s="7" t="s">
        <v>16</v>
      </c>
      <c r="AF146" s="29" t="s">
        <v>16</v>
      </c>
      <c r="AG146" s="29"/>
      <c r="AH146" s="7" t="s">
        <v>16</v>
      </c>
      <c r="AI146" s="29" t="s">
        <v>16</v>
      </c>
      <c r="AJ146" s="29"/>
      <c r="AK146" s="7" t="s">
        <v>16</v>
      </c>
      <c r="AL146" s="29" t="s">
        <v>16</v>
      </c>
      <c r="AM146" s="29"/>
      <c r="AN146" s="7" t="s">
        <v>16</v>
      </c>
      <c r="AO146" s="7" t="s">
        <v>16</v>
      </c>
      <c r="AP146" s="29" t="s">
        <v>16</v>
      </c>
      <c r="AQ146" s="29"/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7" t="s">
        <v>16</v>
      </c>
      <c r="AZ146" s="29" t="s">
        <v>16</v>
      </c>
      <c r="BA146" s="29"/>
      <c r="BB146" s="29"/>
      <c r="BC146" s="7" t="s">
        <v>16</v>
      </c>
    </row>
    <row r="147" spans="1:55" s="1" customFormat="1" ht="45" customHeight="1" x14ac:dyDescent="0.2">
      <c r="A147" s="10" t="s">
        <v>16</v>
      </c>
      <c r="B147" s="51" t="s">
        <v>283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1" t="s">
        <v>284</v>
      </c>
      <c r="N147" s="31"/>
      <c r="O147" s="31" t="s">
        <v>282</v>
      </c>
      <c r="P147" s="31"/>
      <c r="Q147" s="31"/>
      <c r="R147" s="31"/>
      <c r="S147" s="31" t="s">
        <v>68</v>
      </c>
      <c r="T147" s="31"/>
      <c r="U147" s="31"/>
      <c r="V147" s="27">
        <f>0</f>
        <v>0</v>
      </c>
      <c r="W147" s="27"/>
      <c r="X147" s="27">
        <f>0</f>
        <v>0</v>
      </c>
      <c r="Y147" s="27"/>
      <c r="Z147" s="27">
        <f>0</f>
        <v>0</v>
      </c>
      <c r="AA147" s="27"/>
      <c r="AB147" s="8">
        <f t="shared" ref="AB147:AC150" si="134">0</f>
        <v>0</v>
      </c>
      <c r="AC147" s="27">
        <f t="shared" si="134"/>
        <v>0</v>
      </c>
      <c r="AD147" s="27"/>
      <c r="AE147" s="8">
        <f t="shared" ref="AE147:AF150" si="135">0</f>
        <v>0</v>
      </c>
      <c r="AF147" s="27">
        <f t="shared" si="135"/>
        <v>0</v>
      </c>
      <c r="AG147" s="27"/>
      <c r="AH147" s="8">
        <f t="shared" ref="AH147:AI150" si="136">0</f>
        <v>0</v>
      </c>
      <c r="AI147" s="27">
        <f t="shared" si="136"/>
        <v>0</v>
      </c>
      <c r="AJ147" s="27"/>
      <c r="AK147" s="8">
        <f t="shared" ref="AK147:AL150" si="137">0</f>
        <v>0</v>
      </c>
      <c r="AL147" s="27">
        <f t="shared" si="137"/>
        <v>0</v>
      </c>
      <c r="AM147" s="27"/>
      <c r="AN147" s="8">
        <f t="shared" ref="AN147:AP150" si="138">0</f>
        <v>0</v>
      </c>
      <c r="AO147" s="8">
        <f t="shared" si="138"/>
        <v>0</v>
      </c>
      <c r="AP147" s="27">
        <f t="shared" si="138"/>
        <v>0</v>
      </c>
      <c r="AQ147" s="27"/>
      <c r="AR147" s="8">
        <f t="shared" ref="AR147:AZ150" si="139">0</f>
        <v>0</v>
      </c>
      <c r="AS147" s="8">
        <f t="shared" si="139"/>
        <v>0</v>
      </c>
      <c r="AT147" s="8">
        <f t="shared" si="139"/>
        <v>0</v>
      </c>
      <c r="AU147" s="8">
        <f t="shared" si="139"/>
        <v>0</v>
      </c>
      <c r="AV147" s="8">
        <f t="shared" si="139"/>
        <v>0</v>
      </c>
      <c r="AW147" s="8">
        <f t="shared" si="139"/>
        <v>0</v>
      </c>
      <c r="AX147" s="8">
        <f t="shared" si="139"/>
        <v>0</v>
      </c>
      <c r="AY147" s="8">
        <f t="shared" si="139"/>
        <v>0</v>
      </c>
      <c r="AZ147" s="27">
        <f t="shared" si="139"/>
        <v>0</v>
      </c>
      <c r="BA147" s="27"/>
      <c r="BB147" s="27"/>
      <c r="BC147" s="8">
        <f>0</f>
        <v>0</v>
      </c>
    </row>
    <row r="148" spans="1:55" s="1" customFormat="1" ht="24" customHeight="1" x14ac:dyDescent="0.2">
      <c r="A148" s="41" t="s">
        <v>285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4" t="s">
        <v>286</v>
      </c>
      <c r="N148" s="44"/>
      <c r="O148" s="44" t="s">
        <v>282</v>
      </c>
      <c r="P148" s="44"/>
      <c r="Q148" s="44"/>
      <c r="R148" s="44"/>
      <c r="S148" s="44" t="s">
        <v>68</v>
      </c>
      <c r="T148" s="44"/>
      <c r="U148" s="44"/>
      <c r="V148" s="33">
        <f>0</f>
        <v>0</v>
      </c>
      <c r="W148" s="33"/>
      <c r="X148" s="33">
        <f>0</f>
        <v>0</v>
      </c>
      <c r="Y148" s="33"/>
      <c r="Z148" s="33">
        <f>0</f>
        <v>0</v>
      </c>
      <c r="AA148" s="33"/>
      <c r="AB148" s="6">
        <f t="shared" si="134"/>
        <v>0</v>
      </c>
      <c r="AC148" s="33">
        <f t="shared" si="134"/>
        <v>0</v>
      </c>
      <c r="AD148" s="33"/>
      <c r="AE148" s="6">
        <f t="shared" si="135"/>
        <v>0</v>
      </c>
      <c r="AF148" s="33">
        <f t="shared" si="135"/>
        <v>0</v>
      </c>
      <c r="AG148" s="33"/>
      <c r="AH148" s="6">
        <f t="shared" si="136"/>
        <v>0</v>
      </c>
      <c r="AI148" s="33">
        <f t="shared" si="136"/>
        <v>0</v>
      </c>
      <c r="AJ148" s="33"/>
      <c r="AK148" s="6">
        <f t="shared" si="137"/>
        <v>0</v>
      </c>
      <c r="AL148" s="33">
        <f t="shared" si="137"/>
        <v>0</v>
      </c>
      <c r="AM148" s="33"/>
      <c r="AN148" s="6">
        <f t="shared" si="138"/>
        <v>0</v>
      </c>
      <c r="AO148" s="6">
        <f t="shared" si="138"/>
        <v>0</v>
      </c>
      <c r="AP148" s="33">
        <f t="shared" si="138"/>
        <v>0</v>
      </c>
      <c r="AQ148" s="33"/>
      <c r="AR148" s="6">
        <f t="shared" si="139"/>
        <v>0</v>
      </c>
      <c r="AS148" s="6">
        <f t="shared" si="139"/>
        <v>0</v>
      </c>
      <c r="AT148" s="6">
        <f t="shared" si="139"/>
        <v>0</v>
      </c>
      <c r="AU148" s="6">
        <f t="shared" si="139"/>
        <v>0</v>
      </c>
      <c r="AV148" s="6">
        <f t="shared" si="139"/>
        <v>0</v>
      </c>
      <c r="AW148" s="6">
        <f t="shared" si="139"/>
        <v>0</v>
      </c>
      <c r="AX148" s="6">
        <f t="shared" si="139"/>
        <v>0</v>
      </c>
      <c r="AY148" s="6">
        <f t="shared" si="139"/>
        <v>0</v>
      </c>
      <c r="AZ148" s="33">
        <f t="shared" si="139"/>
        <v>0</v>
      </c>
      <c r="BA148" s="33"/>
      <c r="BB148" s="33"/>
      <c r="BC148" s="6">
        <f>0</f>
        <v>0</v>
      </c>
    </row>
    <row r="149" spans="1:55" s="1" customFormat="1" ht="45" customHeight="1" x14ac:dyDescent="0.2">
      <c r="A149" s="41" t="s">
        <v>287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4" t="s">
        <v>288</v>
      </c>
      <c r="N149" s="44"/>
      <c r="O149" s="44" t="s">
        <v>67</v>
      </c>
      <c r="P149" s="44"/>
      <c r="Q149" s="44"/>
      <c r="R149" s="44"/>
      <c r="S149" s="44" t="s">
        <v>68</v>
      </c>
      <c r="T149" s="44"/>
      <c r="U149" s="44"/>
      <c r="V149" s="33">
        <f>0</f>
        <v>0</v>
      </c>
      <c r="W149" s="33"/>
      <c r="X149" s="33">
        <f>0</f>
        <v>0</v>
      </c>
      <c r="Y149" s="33"/>
      <c r="Z149" s="33">
        <f>0</f>
        <v>0</v>
      </c>
      <c r="AA149" s="33"/>
      <c r="AB149" s="6">
        <f t="shared" si="134"/>
        <v>0</v>
      </c>
      <c r="AC149" s="33">
        <f t="shared" si="134"/>
        <v>0</v>
      </c>
      <c r="AD149" s="33"/>
      <c r="AE149" s="6">
        <f t="shared" si="135"/>
        <v>0</v>
      </c>
      <c r="AF149" s="33">
        <f t="shared" si="135"/>
        <v>0</v>
      </c>
      <c r="AG149" s="33"/>
      <c r="AH149" s="6">
        <f t="shared" si="136"/>
        <v>0</v>
      </c>
      <c r="AI149" s="33">
        <f t="shared" si="136"/>
        <v>0</v>
      </c>
      <c r="AJ149" s="33"/>
      <c r="AK149" s="6">
        <f t="shared" si="137"/>
        <v>0</v>
      </c>
      <c r="AL149" s="33">
        <f t="shared" si="137"/>
        <v>0</v>
      </c>
      <c r="AM149" s="33"/>
      <c r="AN149" s="6">
        <f t="shared" si="138"/>
        <v>0</v>
      </c>
      <c r="AO149" s="6">
        <f t="shared" si="138"/>
        <v>0</v>
      </c>
      <c r="AP149" s="33">
        <f t="shared" si="138"/>
        <v>0</v>
      </c>
      <c r="AQ149" s="33"/>
      <c r="AR149" s="6">
        <f t="shared" si="139"/>
        <v>0</v>
      </c>
      <c r="AS149" s="6">
        <f t="shared" si="139"/>
        <v>0</v>
      </c>
      <c r="AT149" s="6">
        <f t="shared" si="139"/>
        <v>0</v>
      </c>
      <c r="AU149" s="6">
        <f t="shared" si="139"/>
        <v>0</v>
      </c>
      <c r="AV149" s="6">
        <f t="shared" si="139"/>
        <v>0</v>
      </c>
      <c r="AW149" s="6">
        <f t="shared" si="139"/>
        <v>0</v>
      </c>
      <c r="AX149" s="6">
        <f t="shared" si="139"/>
        <v>0</v>
      </c>
      <c r="AY149" s="6">
        <f t="shared" si="139"/>
        <v>0</v>
      </c>
      <c r="AZ149" s="33">
        <f t="shared" si="139"/>
        <v>0</v>
      </c>
      <c r="BA149" s="33"/>
      <c r="BB149" s="33"/>
      <c r="BC149" s="6">
        <f>0</f>
        <v>0</v>
      </c>
    </row>
    <row r="150" spans="1:55" s="1" customFormat="1" ht="75.95" customHeight="1" x14ac:dyDescent="0.2">
      <c r="A150" s="11" t="s">
        <v>16</v>
      </c>
      <c r="B150" s="60" t="s">
        <v>289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8" t="s">
        <v>290</v>
      </c>
      <c r="N150" s="38"/>
      <c r="O150" s="38" t="s">
        <v>67</v>
      </c>
      <c r="P150" s="38"/>
      <c r="Q150" s="38"/>
      <c r="R150" s="38"/>
      <c r="S150" s="38" t="s">
        <v>68</v>
      </c>
      <c r="T150" s="38"/>
      <c r="U150" s="38"/>
      <c r="V150" s="33">
        <f>0</f>
        <v>0</v>
      </c>
      <c r="W150" s="33"/>
      <c r="X150" s="33">
        <f>0</f>
        <v>0</v>
      </c>
      <c r="Y150" s="33"/>
      <c r="Z150" s="33">
        <f>0</f>
        <v>0</v>
      </c>
      <c r="AA150" s="33"/>
      <c r="AB150" s="6">
        <f t="shared" si="134"/>
        <v>0</v>
      </c>
      <c r="AC150" s="33">
        <f t="shared" si="134"/>
        <v>0</v>
      </c>
      <c r="AD150" s="33"/>
      <c r="AE150" s="6">
        <f t="shared" si="135"/>
        <v>0</v>
      </c>
      <c r="AF150" s="33">
        <f t="shared" si="135"/>
        <v>0</v>
      </c>
      <c r="AG150" s="33"/>
      <c r="AH150" s="6">
        <f t="shared" si="136"/>
        <v>0</v>
      </c>
      <c r="AI150" s="33">
        <f t="shared" si="136"/>
        <v>0</v>
      </c>
      <c r="AJ150" s="33"/>
      <c r="AK150" s="6">
        <f t="shared" si="137"/>
        <v>0</v>
      </c>
      <c r="AL150" s="33">
        <f t="shared" si="137"/>
        <v>0</v>
      </c>
      <c r="AM150" s="33"/>
      <c r="AN150" s="6">
        <f t="shared" si="138"/>
        <v>0</v>
      </c>
      <c r="AO150" s="6">
        <f t="shared" si="138"/>
        <v>0</v>
      </c>
      <c r="AP150" s="33">
        <f t="shared" si="138"/>
        <v>0</v>
      </c>
      <c r="AQ150" s="33"/>
      <c r="AR150" s="6">
        <f t="shared" si="139"/>
        <v>0</v>
      </c>
      <c r="AS150" s="6">
        <f t="shared" si="139"/>
        <v>0</v>
      </c>
      <c r="AT150" s="6">
        <f t="shared" si="139"/>
        <v>0</v>
      </c>
      <c r="AU150" s="6">
        <f t="shared" si="139"/>
        <v>0</v>
      </c>
      <c r="AV150" s="6">
        <f t="shared" si="139"/>
        <v>0</v>
      </c>
      <c r="AW150" s="6">
        <f t="shared" si="139"/>
        <v>0</v>
      </c>
      <c r="AX150" s="6">
        <f t="shared" si="139"/>
        <v>0</v>
      </c>
      <c r="AY150" s="6">
        <f t="shared" si="139"/>
        <v>0</v>
      </c>
      <c r="AZ150" s="33">
        <f t="shared" si="139"/>
        <v>0</v>
      </c>
      <c r="BA150" s="33"/>
      <c r="BB150" s="33"/>
      <c r="BC150" s="6">
        <f>0</f>
        <v>0</v>
      </c>
    </row>
    <row r="151" spans="1:55" s="1" customFormat="1" ht="14.1" customHeight="1" x14ac:dyDescent="0.2">
      <c r="A151" s="55" t="s">
        <v>16</v>
      </c>
      <c r="B151" s="55"/>
      <c r="C151" s="52" t="s">
        <v>197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36" t="s">
        <v>16</v>
      </c>
      <c r="N151" s="36"/>
      <c r="O151" s="36" t="s">
        <v>16</v>
      </c>
      <c r="P151" s="36"/>
      <c r="Q151" s="36"/>
      <c r="R151" s="36"/>
      <c r="S151" s="36" t="s">
        <v>16</v>
      </c>
      <c r="T151" s="36"/>
      <c r="U151" s="36"/>
      <c r="V151" s="29" t="s">
        <v>16</v>
      </c>
      <c r="W151" s="29"/>
      <c r="X151" s="29" t="s">
        <v>16</v>
      </c>
      <c r="Y151" s="29"/>
      <c r="Z151" s="29" t="s">
        <v>16</v>
      </c>
      <c r="AA151" s="29"/>
      <c r="AB151" s="7" t="s">
        <v>16</v>
      </c>
      <c r="AC151" s="29" t="s">
        <v>16</v>
      </c>
      <c r="AD151" s="29"/>
      <c r="AE151" s="7" t="s">
        <v>16</v>
      </c>
      <c r="AF151" s="29" t="s">
        <v>16</v>
      </c>
      <c r="AG151" s="29"/>
      <c r="AH151" s="7" t="s">
        <v>16</v>
      </c>
      <c r="AI151" s="29" t="s">
        <v>16</v>
      </c>
      <c r="AJ151" s="29"/>
      <c r="AK151" s="7" t="s">
        <v>16</v>
      </c>
      <c r="AL151" s="29" t="s">
        <v>16</v>
      </c>
      <c r="AM151" s="29"/>
      <c r="AN151" s="7" t="s">
        <v>16</v>
      </c>
      <c r="AO151" s="7" t="s">
        <v>16</v>
      </c>
      <c r="AP151" s="29" t="s">
        <v>16</v>
      </c>
      <c r="AQ151" s="29"/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7" t="s">
        <v>16</v>
      </c>
      <c r="AZ151" s="29" t="s">
        <v>16</v>
      </c>
      <c r="BA151" s="29"/>
      <c r="BB151" s="29"/>
      <c r="BC151" s="7" t="s">
        <v>16</v>
      </c>
    </row>
    <row r="152" spans="1:55" s="1" customFormat="1" ht="24" customHeight="1" x14ac:dyDescent="0.2">
      <c r="A152" s="54" t="s">
        <v>16</v>
      </c>
      <c r="B152" s="54"/>
      <c r="C152" s="51" t="s">
        <v>291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1" t="s">
        <v>292</v>
      </c>
      <c r="N152" s="31"/>
      <c r="O152" s="31" t="s">
        <v>282</v>
      </c>
      <c r="P152" s="31"/>
      <c r="Q152" s="31"/>
      <c r="R152" s="31"/>
      <c r="S152" s="31" t="s">
        <v>68</v>
      </c>
      <c r="T152" s="31"/>
      <c r="U152" s="31"/>
      <c r="V152" s="27">
        <f>0</f>
        <v>0</v>
      </c>
      <c r="W152" s="27"/>
      <c r="X152" s="27">
        <f>0</f>
        <v>0</v>
      </c>
      <c r="Y152" s="27"/>
      <c r="Z152" s="27">
        <f>0</f>
        <v>0</v>
      </c>
      <c r="AA152" s="27"/>
      <c r="AB152" s="8">
        <f t="shared" ref="AB152:AC156" si="140">0</f>
        <v>0</v>
      </c>
      <c r="AC152" s="27">
        <f t="shared" si="140"/>
        <v>0</v>
      </c>
      <c r="AD152" s="27"/>
      <c r="AE152" s="8">
        <f t="shared" ref="AE152:AF156" si="141">0</f>
        <v>0</v>
      </c>
      <c r="AF152" s="27">
        <f t="shared" si="141"/>
        <v>0</v>
      </c>
      <c r="AG152" s="27"/>
      <c r="AH152" s="8">
        <f t="shared" ref="AH152:AI156" si="142">0</f>
        <v>0</v>
      </c>
      <c r="AI152" s="27">
        <f t="shared" si="142"/>
        <v>0</v>
      </c>
      <c r="AJ152" s="27"/>
      <c r="AK152" s="8">
        <f t="shared" ref="AK152:AL156" si="143">0</f>
        <v>0</v>
      </c>
      <c r="AL152" s="27">
        <f t="shared" si="143"/>
        <v>0</v>
      </c>
      <c r="AM152" s="27"/>
      <c r="AN152" s="8">
        <f t="shared" ref="AN152:AP156" si="144">0</f>
        <v>0</v>
      </c>
      <c r="AO152" s="8">
        <f t="shared" si="144"/>
        <v>0</v>
      </c>
      <c r="AP152" s="27">
        <f t="shared" si="144"/>
        <v>0</v>
      </c>
      <c r="AQ152" s="27"/>
      <c r="AR152" s="8">
        <f t="shared" ref="AR152:AZ156" si="145">0</f>
        <v>0</v>
      </c>
      <c r="AS152" s="8">
        <f t="shared" si="145"/>
        <v>0</v>
      </c>
      <c r="AT152" s="8">
        <f t="shared" si="145"/>
        <v>0</v>
      </c>
      <c r="AU152" s="8">
        <f t="shared" si="145"/>
        <v>0</v>
      </c>
      <c r="AV152" s="8">
        <f t="shared" si="145"/>
        <v>0</v>
      </c>
      <c r="AW152" s="8">
        <f t="shared" si="145"/>
        <v>0</v>
      </c>
      <c r="AX152" s="8">
        <f t="shared" si="145"/>
        <v>0</v>
      </c>
      <c r="AY152" s="8">
        <f t="shared" si="145"/>
        <v>0</v>
      </c>
      <c r="AZ152" s="27">
        <f t="shared" si="145"/>
        <v>0</v>
      </c>
      <c r="BA152" s="27"/>
      <c r="BB152" s="27"/>
      <c r="BC152" s="8">
        <f>0</f>
        <v>0</v>
      </c>
    </row>
    <row r="153" spans="1:55" s="1" customFormat="1" ht="24" customHeight="1" x14ac:dyDescent="0.2">
      <c r="A153" s="53" t="s">
        <v>16</v>
      </c>
      <c r="B153" s="53"/>
      <c r="C153" s="50" t="s">
        <v>293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38" t="s">
        <v>294</v>
      </c>
      <c r="N153" s="38"/>
      <c r="O153" s="38" t="s">
        <v>67</v>
      </c>
      <c r="P153" s="38"/>
      <c r="Q153" s="38"/>
      <c r="R153" s="38"/>
      <c r="S153" s="38" t="s">
        <v>68</v>
      </c>
      <c r="T153" s="38"/>
      <c r="U153" s="38"/>
      <c r="V153" s="33">
        <f>0</f>
        <v>0</v>
      </c>
      <c r="W153" s="33"/>
      <c r="X153" s="33">
        <f>0</f>
        <v>0</v>
      </c>
      <c r="Y153" s="33"/>
      <c r="Z153" s="33">
        <f>0</f>
        <v>0</v>
      </c>
      <c r="AA153" s="33"/>
      <c r="AB153" s="6">
        <f t="shared" si="140"/>
        <v>0</v>
      </c>
      <c r="AC153" s="33">
        <f t="shared" si="140"/>
        <v>0</v>
      </c>
      <c r="AD153" s="33"/>
      <c r="AE153" s="6">
        <f t="shared" si="141"/>
        <v>0</v>
      </c>
      <c r="AF153" s="33">
        <f t="shared" si="141"/>
        <v>0</v>
      </c>
      <c r="AG153" s="33"/>
      <c r="AH153" s="6">
        <f t="shared" si="142"/>
        <v>0</v>
      </c>
      <c r="AI153" s="33">
        <f t="shared" si="142"/>
        <v>0</v>
      </c>
      <c r="AJ153" s="33"/>
      <c r="AK153" s="6">
        <f t="shared" si="143"/>
        <v>0</v>
      </c>
      <c r="AL153" s="33">
        <f t="shared" si="143"/>
        <v>0</v>
      </c>
      <c r="AM153" s="33"/>
      <c r="AN153" s="6">
        <f t="shared" si="144"/>
        <v>0</v>
      </c>
      <c r="AO153" s="6">
        <f t="shared" si="144"/>
        <v>0</v>
      </c>
      <c r="AP153" s="33">
        <f t="shared" si="144"/>
        <v>0</v>
      </c>
      <c r="AQ153" s="33"/>
      <c r="AR153" s="6">
        <f t="shared" si="145"/>
        <v>0</v>
      </c>
      <c r="AS153" s="6">
        <f t="shared" si="145"/>
        <v>0</v>
      </c>
      <c r="AT153" s="6">
        <f t="shared" si="145"/>
        <v>0</v>
      </c>
      <c r="AU153" s="6">
        <f t="shared" si="145"/>
        <v>0</v>
      </c>
      <c r="AV153" s="6">
        <f t="shared" si="145"/>
        <v>0</v>
      </c>
      <c r="AW153" s="6">
        <f t="shared" si="145"/>
        <v>0</v>
      </c>
      <c r="AX153" s="6">
        <f t="shared" si="145"/>
        <v>0</v>
      </c>
      <c r="AY153" s="6">
        <f t="shared" si="145"/>
        <v>0</v>
      </c>
      <c r="AZ153" s="33">
        <f t="shared" si="145"/>
        <v>0</v>
      </c>
      <c r="BA153" s="33"/>
      <c r="BB153" s="33"/>
      <c r="BC153" s="6">
        <f>0</f>
        <v>0</v>
      </c>
    </row>
    <row r="154" spans="1:55" s="1" customFormat="1" ht="33.950000000000003" customHeight="1" x14ac:dyDescent="0.2">
      <c r="A154" s="53" t="s">
        <v>16</v>
      </c>
      <c r="B154" s="53"/>
      <c r="C154" s="50" t="s">
        <v>295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38" t="s">
        <v>296</v>
      </c>
      <c r="N154" s="38"/>
      <c r="O154" s="38" t="s">
        <v>67</v>
      </c>
      <c r="P154" s="38"/>
      <c r="Q154" s="38"/>
      <c r="R154" s="38"/>
      <c r="S154" s="38" t="s">
        <v>68</v>
      </c>
      <c r="T154" s="38"/>
      <c r="U154" s="38"/>
      <c r="V154" s="33">
        <f>0</f>
        <v>0</v>
      </c>
      <c r="W154" s="33"/>
      <c r="X154" s="33">
        <f>0</f>
        <v>0</v>
      </c>
      <c r="Y154" s="33"/>
      <c r="Z154" s="33">
        <f>0</f>
        <v>0</v>
      </c>
      <c r="AA154" s="33"/>
      <c r="AB154" s="6">
        <f t="shared" si="140"/>
        <v>0</v>
      </c>
      <c r="AC154" s="33">
        <f t="shared" si="140"/>
        <v>0</v>
      </c>
      <c r="AD154" s="33"/>
      <c r="AE154" s="6">
        <f t="shared" si="141"/>
        <v>0</v>
      </c>
      <c r="AF154" s="33">
        <f t="shared" si="141"/>
        <v>0</v>
      </c>
      <c r="AG154" s="33"/>
      <c r="AH154" s="6">
        <f t="shared" si="142"/>
        <v>0</v>
      </c>
      <c r="AI154" s="33">
        <f t="shared" si="142"/>
        <v>0</v>
      </c>
      <c r="AJ154" s="33"/>
      <c r="AK154" s="6">
        <f t="shared" si="143"/>
        <v>0</v>
      </c>
      <c r="AL154" s="33">
        <f t="shared" si="143"/>
        <v>0</v>
      </c>
      <c r="AM154" s="33"/>
      <c r="AN154" s="6">
        <f t="shared" si="144"/>
        <v>0</v>
      </c>
      <c r="AO154" s="6">
        <f t="shared" si="144"/>
        <v>0</v>
      </c>
      <c r="AP154" s="33">
        <f t="shared" si="144"/>
        <v>0</v>
      </c>
      <c r="AQ154" s="33"/>
      <c r="AR154" s="6">
        <f t="shared" si="145"/>
        <v>0</v>
      </c>
      <c r="AS154" s="6">
        <f t="shared" si="145"/>
        <v>0</v>
      </c>
      <c r="AT154" s="6">
        <f t="shared" si="145"/>
        <v>0</v>
      </c>
      <c r="AU154" s="6">
        <f t="shared" si="145"/>
        <v>0</v>
      </c>
      <c r="AV154" s="6">
        <f t="shared" si="145"/>
        <v>0</v>
      </c>
      <c r="AW154" s="6">
        <f t="shared" si="145"/>
        <v>0</v>
      </c>
      <c r="AX154" s="6">
        <f t="shared" si="145"/>
        <v>0</v>
      </c>
      <c r="AY154" s="6">
        <f t="shared" si="145"/>
        <v>0</v>
      </c>
      <c r="AZ154" s="33">
        <f t="shared" si="145"/>
        <v>0</v>
      </c>
      <c r="BA154" s="33"/>
      <c r="BB154" s="33"/>
      <c r="BC154" s="6">
        <f>0</f>
        <v>0</v>
      </c>
    </row>
    <row r="155" spans="1:55" s="1" customFormat="1" ht="33.950000000000003" customHeight="1" x14ac:dyDescent="0.2">
      <c r="A155" s="53" t="s">
        <v>16</v>
      </c>
      <c r="B155" s="53"/>
      <c r="C155" s="50" t="s">
        <v>297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38" t="s">
        <v>298</v>
      </c>
      <c r="N155" s="38"/>
      <c r="O155" s="38" t="s">
        <v>67</v>
      </c>
      <c r="P155" s="38"/>
      <c r="Q155" s="38"/>
      <c r="R155" s="38"/>
      <c r="S155" s="38" t="s">
        <v>68</v>
      </c>
      <c r="T155" s="38"/>
      <c r="U155" s="38"/>
      <c r="V155" s="33">
        <f>0</f>
        <v>0</v>
      </c>
      <c r="W155" s="33"/>
      <c r="X155" s="33">
        <f>0</f>
        <v>0</v>
      </c>
      <c r="Y155" s="33"/>
      <c r="Z155" s="33">
        <f>0</f>
        <v>0</v>
      </c>
      <c r="AA155" s="33"/>
      <c r="AB155" s="6">
        <f t="shared" si="140"/>
        <v>0</v>
      </c>
      <c r="AC155" s="33">
        <f t="shared" si="140"/>
        <v>0</v>
      </c>
      <c r="AD155" s="33"/>
      <c r="AE155" s="6">
        <f t="shared" si="141"/>
        <v>0</v>
      </c>
      <c r="AF155" s="33">
        <f t="shared" si="141"/>
        <v>0</v>
      </c>
      <c r="AG155" s="33"/>
      <c r="AH155" s="6">
        <f t="shared" si="142"/>
        <v>0</v>
      </c>
      <c r="AI155" s="33">
        <f t="shared" si="142"/>
        <v>0</v>
      </c>
      <c r="AJ155" s="33"/>
      <c r="AK155" s="6">
        <f t="shared" si="143"/>
        <v>0</v>
      </c>
      <c r="AL155" s="33">
        <f t="shared" si="143"/>
        <v>0</v>
      </c>
      <c r="AM155" s="33"/>
      <c r="AN155" s="6">
        <f t="shared" si="144"/>
        <v>0</v>
      </c>
      <c r="AO155" s="6">
        <f t="shared" si="144"/>
        <v>0</v>
      </c>
      <c r="AP155" s="33">
        <f t="shared" si="144"/>
        <v>0</v>
      </c>
      <c r="AQ155" s="33"/>
      <c r="AR155" s="6">
        <f t="shared" si="145"/>
        <v>0</v>
      </c>
      <c r="AS155" s="6">
        <f t="shared" si="145"/>
        <v>0</v>
      </c>
      <c r="AT155" s="6">
        <f t="shared" si="145"/>
        <v>0</v>
      </c>
      <c r="AU155" s="6">
        <f t="shared" si="145"/>
        <v>0</v>
      </c>
      <c r="AV155" s="6">
        <f t="shared" si="145"/>
        <v>0</v>
      </c>
      <c r="AW155" s="6">
        <f t="shared" si="145"/>
        <v>0</v>
      </c>
      <c r="AX155" s="6">
        <f t="shared" si="145"/>
        <v>0</v>
      </c>
      <c r="AY155" s="6">
        <f t="shared" si="145"/>
        <v>0</v>
      </c>
      <c r="AZ155" s="33">
        <f t="shared" si="145"/>
        <v>0</v>
      </c>
      <c r="BA155" s="33"/>
      <c r="BB155" s="33"/>
      <c r="BC155" s="6">
        <f>0</f>
        <v>0</v>
      </c>
    </row>
    <row r="156" spans="1:55" s="1" customFormat="1" ht="24" customHeight="1" x14ac:dyDescent="0.2">
      <c r="A156" s="42" t="s">
        <v>299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38" t="s">
        <v>300</v>
      </c>
      <c r="N156" s="38"/>
      <c r="O156" s="38" t="s">
        <v>67</v>
      </c>
      <c r="P156" s="38"/>
      <c r="Q156" s="38"/>
      <c r="R156" s="38"/>
      <c r="S156" s="38" t="s">
        <v>68</v>
      </c>
      <c r="T156" s="38"/>
      <c r="U156" s="38"/>
      <c r="V156" s="33">
        <f>0</f>
        <v>0</v>
      </c>
      <c r="W156" s="33"/>
      <c r="X156" s="33">
        <f>0</f>
        <v>0</v>
      </c>
      <c r="Y156" s="33"/>
      <c r="Z156" s="33">
        <f>0</f>
        <v>0</v>
      </c>
      <c r="AA156" s="33"/>
      <c r="AB156" s="6">
        <f t="shared" si="140"/>
        <v>0</v>
      </c>
      <c r="AC156" s="33">
        <f t="shared" si="140"/>
        <v>0</v>
      </c>
      <c r="AD156" s="33"/>
      <c r="AE156" s="6">
        <f t="shared" si="141"/>
        <v>0</v>
      </c>
      <c r="AF156" s="33">
        <f t="shared" si="141"/>
        <v>0</v>
      </c>
      <c r="AG156" s="33"/>
      <c r="AH156" s="6">
        <f t="shared" si="142"/>
        <v>0</v>
      </c>
      <c r="AI156" s="33">
        <f t="shared" si="142"/>
        <v>0</v>
      </c>
      <c r="AJ156" s="33"/>
      <c r="AK156" s="6">
        <f t="shared" si="143"/>
        <v>0</v>
      </c>
      <c r="AL156" s="33">
        <f t="shared" si="143"/>
        <v>0</v>
      </c>
      <c r="AM156" s="33"/>
      <c r="AN156" s="6">
        <f t="shared" si="144"/>
        <v>0</v>
      </c>
      <c r="AO156" s="6">
        <f t="shared" si="144"/>
        <v>0</v>
      </c>
      <c r="AP156" s="33">
        <f t="shared" si="144"/>
        <v>0</v>
      </c>
      <c r="AQ156" s="33"/>
      <c r="AR156" s="6">
        <f t="shared" si="145"/>
        <v>0</v>
      </c>
      <c r="AS156" s="6">
        <f t="shared" si="145"/>
        <v>0</v>
      </c>
      <c r="AT156" s="6">
        <f t="shared" si="145"/>
        <v>0</v>
      </c>
      <c r="AU156" s="6">
        <f t="shared" si="145"/>
        <v>0</v>
      </c>
      <c r="AV156" s="6">
        <f t="shared" si="145"/>
        <v>0</v>
      </c>
      <c r="AW156" s="6">
        <f t="shared" si="145"/>
        <v>0</v>
      </c>
      <c r="AX156" s="6">
        <f t="shared" si="145"/>
        <v>0</v>
      </c>
      <c r="AY156" s="6">
        <f t="shared" si="145"/>
        <v>0</v>
      </c>
      <c r="AZ156" s="33">
        <f t="shared" si="145"/>
        <v>0</v>
      </c>
      <c r="BA156" s="33"/>
      <c r="BB156" s="33"/>
      <c r="BC156" s="6">
        <f>0</f>
        <v>0</v>
      </c>
    </row>
    <row r="157" spans="1:55" s="1" customFormat="1" ht="14.1" customHeight="1" x14ac:dyDescent="0.2">
      <c r="A157" s="55" t="s">
        <v>16</v>
      </c>
      <c r="B157" s="55"/>
      <c r="C157" s="52" t="s">
        <v>144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36" t="s">
        <v>16</v>
      </c>
      <c r="N157" s="36"/>
      <c r="O157" s="36" t="s">
        <v>16</v>
      </c>
      <c r="P157" s="36"/>
      <c r="Q157" s="36"/>
      <c r="R157" s="36"/>
      <c r="S157" s="36" t="s">
        <v>16</v>
      </c>
      <c r="T157" s="36"/>
      <c r="U157" s="36"/>
      <c r="V157" s="29" t="s">
        <v>16</v>
      </c>
      <c r="W157" s="29"/>
      <c r="X157" s="29" t="s">
        <v>16</v>
      </c>
      <c r="Y157" s="29"/>
      <c r="Z157" s="29" t="s">
        <v>16</v>
      </c>
      <c r="AA157" s="29"/>
      <c r="AB157" s="7" t="s">
        <v>16</v>
      </c>
      <c r="AC157" s="29" t="s">
        <v>16</v>
      </c>
      <c r="AD157" s="29"/>
      <c r="AE157" s="7" t="s">
        <v>16</v>
      </c>
      <c r="AF157" s="29" t="s">
        <v>16</v>
      </c>
      <c r="AG157" s="29"/>
      <c r="AH157" s="7" t="s">
        <v>16</v>
      </c>
      <c r="AI157" s="29" t="s">
        <v>16</v>
      </c>
      <c r="AJ157" s="29"/>
      <c r="AK157" s="7" t="s">
        <v>16</v>
      </c>
      <c r="AL157" s="29" t="s">
        <v>16</v>
      </c>
      <c r="AM157" s="29"/>
      <c r="AN157" s="7" t="s">
        <v>16</v>
      </c>
      <c r="AO157" s="7" t="s">
        <v>16</v>
      </c>
      <c r="AP157" s="29" t="s">
        <v>16</v>
      </c>
      <c r="AQ157" s="29"/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7" t="s">
        <v>16</v>
      </c>
      <c r="AZ157" s="29" t="s">
        <v>16</v>
      </c>
      <c r="BA157" s="29"/>
      <c r="BB157" s="29"/>
      <c r="BC157" s="7" t="s">
        <v>16</v>
      </c>
    </row>
    <row r="158" spans="1:55" s="1" customFormat="1" ht="45" customHeight="1" x14ac:dyDescent="0.2">
      <c r="A158" s="54" t="s">
        <v>16</v>
      </c>
      <c r="B158" s="54"/>
      <c r="C158" s="51" t="s">
        <v>301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31" t="s">
        <v>302</v>
      </c>
      <c r="N158" s="31"/>
      <c r="O158" s="31" t="s">
        <v>67</v>
      </c>
      <c r="P158" s="31"/>
      <c r="Q158" s="31"/>
      <c r="R158" s="31"/>
      <c r="S158" s="31" t="s">
        <v>68</v>
      </c>
      <c r="T158" s="31"/>
      <c r="U158" s="31"/>
      <c r="V158" s="27">
        <f>0</f>
        <v>0</v>
      </c>
      <c r="W158" s="27"/>
      <c r="X158" s="27">
        <f>0</f>
        <v>0</v>
      </c>
      <c r="Y158" s="27"/>
      <c r="Z158" s="27">
        <f>0</f>
        <v>0</v>
      </c>
      <c r="AA158" s="27"/>
      <c r="AB158" s="8">
        <f t="shared" ref="AB158:AC160" si="146">0</f>
        <v>0</v>
      </c>
      <c r="AC158" s="27">
        <f t="shared" si="146"/>
        <v>0</v>
      </c>
      <c r="AD158" s="27"/>
      <c r="AE158" s="8">
        <f t="shared" ref="AE158:AF160" si="147">0</f>
        <v>0</v>
      </c>
      <c r="AF158" s="27">
        <f t="shared" si="147"/>
        <v>0</v>
      </c>
      <c r="AG158" s="27"/>
      <c r="AH158" s="8">
        <f t="shared" ref="AH158:AI160" si="148">0</f>
        <v>0</v>
      </c>
      <c r="AI158" s="27">
        <f t="shared" si="148"/>
        <v>0</v>
      </c>
      <c r="AJ158" s="27"/>
      <c r="AK158" s="8">
        <f t="shared" ref="AK158:AL160" si="149">0</f>
        <v>0</v>
      </c>
      <c r="AL158" s="27">
        <f t="shared" si="149"/>
        <v>0</v>
      </c>
      <c r="AM158" s="27"/>
      <c r="AN158" s="8">
        <f t="shared" ref="AN158:AP160" si="150">0</f>
        <v>0</v>
      </c>
      <c r="AO158" s="8">
        <f t="shared" si="150"/>
        <v>0</v>
      </c>
      <c r="AP158" s="27">
        <f t="shared" si="150"/>
        <v>0</v>
      </c>
      <c r="AQ158" s="27"/>
      <c r="AR158" s="8">
        <f t="shared" ref="AR158:AZ160" si="151">0</f>
        <v>0</v>
      </c>
      <c r="AS158" s="8">
        <f t="shared" si="151"/>
        <v>0</v>
      </c>
      <c r="AT158" s="8">
        <f t="shared" si="151"/>
        <v>0</v>
      </c>
      <c r="AU158" s="8">
        <f t="shared" si="151"/>
        <v>0</v>
      </c>
      <c r="AV158" s="8">
        <f t="shared" si="151"/>
        <v>0</v>
      </c>
      <c r="AW158" s="8">
        <f t="shared" si="151"/>
        <v>0</v>
      </c>
      <c r="AX158" s="8">
        <f t="shared" si="151"/>
        <v>0</v>
      </c>
      <c r="AY158" s="8">
        <f t="shared" si="151"/>
        <v>0</v>
      </c>
      <c r="AZ158" s="27">
        <f t="shared" si="151"/>
        <v>0</v>
      </c>
      <c r="BA158" s="27"/>
      <c r="BB158" s="27"/>
      <c r="BC158" s="8">
        <f>0</f>
        <v>0</v>
      </c>
    </row>
    <row r="159" spans="1:55" s="1" customFormat="1" ht="45" customHeight="1" x14ac:dyDescent="0.2">
      <c r="A159" s="53" t="s">
        <v>16</v>
      </c>
      <c r="B159" s="53"/>
      <c r="C159" s="50" t="s">
        <v>303</v>
      </c>
      <c r="D159" s="50"/>
      <c r="E159" s="50"/>
      <c r="F159" s="50"/>
      <c r="G159" s="50"/>
      <c r="H159" s="50"/>
      <c r="I159" s="50"/>
      <c r="J159" s="50"/>
      <c r="K159" s="50"/>
      <c r="L159" s="50"/>
      <c r="M159" s="38" t="s">
        <v>304</v>
      </c>
      <c r="N159" s="38"/>
      <c r="O159" s="38" t="s">
        <v>67</v>
      </c>
      <c r="P159" s="38"/>
      <c r="Q159" s="38"/>
      <c r="R159" s="38"/>
      <c r="S159" s="38" t="s">
        <v>68</v>
      </c>
      <c r="T159" s="38"/>
      <c r="U159" s="38"/>
      <c r="V159" s="33">
        <f>0</f>
        <v>0</v>
      </c>
      <c r="W159" s="33"/>
      <c r="X159" s="33">
        <f>0</f>
        <v>0</v>
      </c>
      <c r="Y159" s="33"/>
      <c r="Z159" s="33">
        <f>0</f>
        <v>0</v>
      </c>
      <c r="AA159" s="33"/>
      <c r="AB159" s="6">
        <f t="shared" si="146"/>
        <v>0</v>
      </c>
      <c r="AC159" s="33">
        <f t="shared" si="146"/>
        <v>0</v>
      </c>
      <c r="AD159" s="33"/>
      <c r="AE159" s="6">
        <f t="shared" si="147"/>
        <v>0</v>
      </c>
      <c r="AF159" s="33">
        <f t="shared" si="147"/>
        <v>0</v>
      </c>
      <c r="AG159" s="33"/>
      <c r="AH159" s="6">
        <f t="shared" si="148"/>
        <v>0</v>
      </c>
      <c r="AI159" s="33">
        <f t="shared" si="148"/>
        <v>0</v>
      </c>
      <c r="AJ159" s="33"/>
      <c r="AK159" s="6">
        <f t="shared" si="149"/>
        <v>0</v>
      </c>
      <c r="AL159" s="33">
        <f t="shared" si="149"/>
        <v>0</v>
      </c>
      <c r="AM159" s="33"/>
      <c r="AN159" s="6">
        <f t="shared" si="150"/>
        <v>0</v>
      </c>
      <c r="AO159" s="6">
        <f t="shared" si="150"/>
        <v>0</v>
      </c>
      <c r="AP159" s="33">
        <f t="shared" si="150"/>
        <v>0</v>
      </c>
      <c r="AQ159" s="33"/>
      <c r="AR159" s="6">
        <f t="shared" si="151"/>
        <v>0</v>
      </c>
      <c r="AS159" s="6">
        <f t="shared" si="151"/>
        <v>0</v>
      </c>
      <c r="AT159" s="6">
        <f t="shared" si="151"/>
        <v>0</v>
      </c>
      <c r="AU159" s="6">
        <f t="shared" si="151"/>
        <v>0</v>
      </c>
      <c r="AV159" s="6">
        <f t="shared" si="151"/>
        <v>0</v>
      </c>
      <c r="AW159" s="6">
        <f t="shared" si="151"/>
        <v>0</v>
      </c>
      <c r="AX159" s="6">
        <f t="shared" si="151"/>
        <v>0</v>
      </c>
      <c r="AY159" s="6">
        <f t="shared" si="151"/>
        <v>0</v>
      </c>
      <c r="AZ159" s="33">
        <f t="shared" si="151"/>
        <v>0</v>
      </c>
      <c r="BA159" s="33"/>
      <c r="BB159" s="33"/>
      <c r="BC159" s="6">
        <f>0</f>
        <v>0</v>
      </c>
    </row>
    <row r="160" spans="1:55" s="1" customFormat="1" ht="66" customHeight="1" x14ac:dyDescent="0.2">
      <c r="A160" s="11" t="s">
        <v>16</v>
      </c>
      <c r="B160" s="60" t="s">
        <v>305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8" t="s">
        <v>306</v>
      </c>
      <c r="N160" s="38"/>
      <c r="O160" s="38" t="s">
        <v>67</v>
      </c>
      <c r="P160" s="38"/>
      <c r="Q160" s="38"/>
      <c r="R160" s="38"/>
      <c r="S160" s="38" t="s">
        <v>68</v>
      </c>
      <c r="T160" s="38"/>
      <c r="U160" s="38"/>
      <c r="V160" s="33">
        <f>0</f>
        <v>0</v>
      </c>
      <c r="W160" s="33"/>
      <c r="X160" s="33">
        <f>0</f>
        <v>0</v>
      </c>
      <c r="Y160" s="33"/>
      <c r="Z160" s="33">
        <f>0</f>
        <v>0</v>
      </c>
      <c r="AA160" s="33"/>
      <c r="AB160" s="6">
        <f t="shared" si="146"/>
        <v>0</v>
      </c>
      <c r="AC160" s="33">
        <f t="shared" si="146"/>
        <v>0</v>
      </c>
      <c r="AD160" s="33"/>
      <c r="AE160" s="6">
        <f t="shared" si="147"/>
        <v>0</v>
      </c>
      <c r="AF160" s="33">
        <f t="shared" si="147"/>
        <v>0</v>
      </c>
      <c r="AG160" s="33"/>
      <c r="AH160" s="6">
        <f t="shared" si="148"/>
        <v>0</v>
      </c>
      <c r="AI160" s="33">
        <f t="shared" si="148"/>
        <v>0</v>
      </c>
      <c r="AJ160" s="33"/>
      <c r="AK160" s="6">
        <f t="shared" si="149"/>
        <v>0</v>
      </c>
      <c r="AL160" s="33">
        <f t="shared" si="149"/>
        <v>0</v>
      </c>
      <c r="AM160" s="33"/>
      <c r="AN160" s="6">
        <f t="shared" si="150"/>
        <v>0</v>
      </c>
      <c r="AO160" s="6">
        <f t="shared" si="150"/>
        <v>0</v>
      </c>
      <c r="AP160" s="33">
        <f t="shared" si="150"/>
        <v>0</v>
      </c>
      <c r="AQ160" s="33"/>
      <c r="AR160" s="6">
        <f t="shared" si="151"/>
        <v>0</v>
      </c>
      <c r="AS160" s="6">
        <f t="shared" si="151"/>
        <v>0</v>
      </c>
      <c r="AT160" s="6">
        <f t="shared" si="151"/>
        <v>0</v>
      </c>
      <c r="AU160" s="6">
        <f t="shared" si="151"/>
        <v>0</v>
      </c>
      <c r="AV160" s="6">
        <f t="shared" si="151"/>
        <v>0</v>
      </c>
      <c r="AW160" s="6">
        <f t="shared" si="151"/>
        <v>0</v>
      </c>
      <c r="AX160" s="6">
        <f t="shared" si="151"/>
        <v>0</v>
      </c>
      <c r="AY160" s="6">
        <f t="shared" si="151"/>
        <v>0</v>
      </c>
      <c r="AZ160" s="33">
        <f t="shared" si="151"/>
        <v>0</v>
      </c>
      <c r="BA160" s="33"/>
      <c r="BB160" s="33"/>
      <c r="BC160" s="6">
        <f>0</f>
        <v>0</v>
      </c>
    </row>
    <row r="161" spans="1:55" s="1" customFormat="1" ht="14.1" customHeight="1" x14ac:dyDescent="0.2">
      <c r="A161" s="55" t="s">
        <v>16</v>
      </c>
      <c r="B161" s="55"/>
      <c r="C161" s="52" t="s">
        <v>197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36" t="s">
        <v>16</v>
      </c>
      <c r="N161" s="36"/>
      <c r="O161" s="36" t="s">
        <v>16</v>
      </c>
      <c r="P161" s="36"/>
      <c r="Q161" s="36"/>
      <c r="R161" s="36"/>
      <c r="S161" s="36" t="s">
        <v>16</v>
      </c>
      <c r="T161" s="36"/>
      <c r="U161" s="36"/>
      <c r="V161" s="29" t="s">
        <v>16</v>
      </c>
      <c r="W161" s="29"/>
      <c r="X161" s="29" t="s">
        <v>16</v>
      </c>
      <c r="Y161" s="29"/>
      <c r="Z161" s="29" t="s">
        <v>16</v>
      </c>
      <c r="AA161" s="29"/>
      <c r="AB161" s="7" t="s">
        <v>16</v>
      </c>
      <c r="AC161" s="29" t="s">
        <v>16</v>
      </c>
      <c r="AD161" s="29"/>
      <c r="AE161" s="7" t="s">
        <v>16</v>
      </c>
      <c r="AF161" s="29" t="s">
        <v>16</v>
      </c>
      <c r="AG161" s="29"/>
      <c r="AH161" s="7" t="s">
        <v>16</v>
      </c>
      <c r="AI161" s="29" t="s">
        <v>16</v>
      </c>
      <c r="AJ161" s="29"/>
      <c r="AK161" s="7" t="s">
        <v>16</v>
      </c>
      <c r="AL161" s="29" t="s">
        <v>16</v>
      </c>
      <c r="AM161" s="29"/>
      <c r="AN161" s="7" t="s">
        <v>16</v>
      </c>
      <c r="AO161" s="7" t="s">
        <v>16</v>
      </c>
      <c r="AP161" s="29" t="s">
        <v>16</v>
      </c>
      <c r="AQ161" s="29"/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7" t="s">
        <v>16</v>
      </c>
      <c r="AZ161" s="29" t="s">
        <v>16</v>
      </c>
      <c r="BA161" s="29"/>
      <c r="BB161" s="29"/>
      <c r="BC161" s="7" t="s">
        <v>16</v>
      </c>
    </row>
    <row r="162" spans="1:55" s="1" customFormat="1" ht="24" customHeight="1" x14ac:dyDescent="0.2">
      <c r="A162" s="54" t="s">
        <v>16</v>
      </c>
      <c r="B162" s="54"/>
      <c r="C162" s="51" t="s">
        <v>291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1" t="s">
        <v>307</v>
      </c>
      <c r="N162" s="31"/>
      <c r="O162" s="31" t="s">
        <v>282</v>
      </c>
      <c r="P162" s="31"/>
      <c r="Q162" s="31"/>
      <c r="R162" s="31"/>
      <c r="S162" s="31" t="s">
        <v>68</v>
      </c>
      <c r="T162" s="31"/>
      <c r="U162" s="31"/>
      <c r="V162" s="27">
        <f>0</f>
        <v>0</v>
      </c>
      <c r="W162" s="27"/>
      <c r="X162" s="27">
        <f>0</f>
        <v>0</v>
      </c>
      <c r="Y162" s="27"/>
      <c r="Z162" s="27">
        <f>0</f>
        <v>0</v>
      </c>
      <c r="AA162" s="27"/>
      <c r="AB162" s="8">
        <f t="shared" ref="AB162:AC166" si="152">0</f>
        <v>0</v>
      </c>
      <c r="AC162" s="27">
        <f t="shared" si="152"/>
        <v>0</v>
      </c>
      <c r="AD162" s="27"/>
      <c r="AE162" s="8">
        <f t="shared" ref="AE162:AF166" si="153">0</f>
        <v>0</v>
      </c>
      <c r="AF162" s="27">
        <f t="shared" si="153"/>
        <v>0</v>
      </c>
      <c r="AG162" s="27"/>
      <c r="AH162" s="8">
        <f t="shared" ref="AH162:AI166" si="154">0</f>
        <v>0</v>
      </c>
      <c r="AI162" s="27">
        <f t="shared" si="154"/>
        <v>0</v>
      </c>
      <c r="AJ162" s="27"/>
      <c r="AK162" s="8">
        <f t="shared" ref="AK162:AL166" si="155">0</f>
        <v>0</v>
      </c>
      <c r="AL162" s="27">
        <f t="shared" si="155"/>
        <v>0</v>
      </c>
      <c r="AM162" s="27"/>
      <c r="AN162" s="8">
        <f t="shared" ref="AN162:AP166" si="156">0</f>
        <v>0</v>
      </c>
      <c r="AO162" s="8">
        <f t="shared" si="156"/>
        <v>0</v>
      </c>
      <c r="AP162" s="27">
        <f t="shared" si="156"/>
        <v>0</v>
      </c>
      <c r="AQ162" s="27"/>
      <c r="AR162" s="8">
        <f t="shared" ref="AR162:AZ166" si="157">0</f>
        <v>0</v>
      </c>
      <c r="AS162" s="8">
        <f t="shared" si="157"/>
        <v>0</v>
      </c>
      <c r="AT162" s="8">
        <f t="shared" si="157"/>
        <v>0</v>
      </c>
      <c r="AU162" s="8">
        <f t="shared" si="157"/>
        <v>0</v>
      </c>
      <c r="AV162" s="8">
        <f t="shared" si="157"/>
        <v>0</v>
      </c>
      <c r="AW162" s="8">
        <f t="shared" si="157"/>
        <v>0</v>
      </c>
      <c r="AX162" s="8">
        <f t="shared" si="157"/>
        <v>0</v>
      </c>
      <c r="AY162" s="8">
        <f t="shared" si="157"/>
        <v>0</v>
      </c>
      <c r="AZ162" s="27">
        <f t="shared" si="157"/>
        <v>0</v>
      </c>
      <c r="BA162" s="27"/>
      <c r="BB162" s="27"/>
      <c r="BC162" s="8">
        <f>0</f>
        <v>0</v>
      </c>
    </row>
    <row r="163" spans="1:55" s="1" customFormat="1" ht="24" customHeight="1" x14ac:dyDescent="0.2">
      <c r="A163" s="53" t="s">
        <v>16</v>
      </c>
      <c r="B163" s="53"/>
      <c r="C163" s="50" t="s">
        <v>293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38" t="s">
        <v>308</v>
      </c>
      <c r="N163" s="38"/>
      <c r="O163" s="38" t="s">
        <v>67</v>
      </c>
      <c r="P163" s="38"/>
      <c r="Q163" s="38"/>
      <c r="R163" s="38"/>
      <c r="S163" s="38" t="s">
        <v>68</v>
      </c>
      <c r="T163" s="38"/>
      <c r="U163" s="38"/>
      <c r="V163" s="33">
        <f>0</f>
        <v>0</v>
      </c>
      <c r="W163" s="33"/>
      <c r="X163" s="33">
        <f>0</f>
        <v>0</v>
      </c>
      <c r="Y163" s="33"/>
      <c r="Z163" s="33">
        <f>0</f>
        <v>0</v>
      </c>
      <c r="AA163" s="33"/>
      <c r="AB163" s="6">
        <f t="shared" si="152"/>
        <v>0</v>
      </c>
      <c r="AC163" s="33">
        <f t="shared" si="152"/>
        <v>0</v>
      </c>
      <c r="AD163" s="33"/>
      <c r="AE163" s="6">
        <f t="shared" si="153"/>
        <v>0</v>
      </c>
      <c r="AF163" s="33">
        <f t="shared" si="153"/>
        <v>0</v>
      </c>
      <c r="AG163" s="33"/>
      <c r="AH163" s="6">
        <f t="shared" si="154"/>
        <v>0</v>
      </c>
      <c r="AI163" s="33">
        <f t="shared" si="154"/>
        <v>0</v>
      </c>
      <c r="AJ163" s="33"/>
      <c r="AK163" s="6">
        <f t="shared" si="155"/>
        <v>0</v>
      </c>
      <c r="AL163" s="33">
        <f t="shared" si="155"/>
        <v>0</v>
      </c>
      <c r="AM163" s="33"/>
      <c r="AN163" s="6">
        <f t="shared" si="156"/>
        <v>0</v>
      </c>
      <c r="AO163" s="6">
        <f t="shared" si="156"/>
        <v>0</v>
      </c>
      <c r="AP163" s="33">
        <f t="shared" si="156"/>
        <v>0</v>
      </c>
      <c r="AQ163" s="33"/>
      <c r="AR163" s="6">
        <f t="shared" si="157"/>
        <v>0</v>
      </c>
      <c r="AS163" s="6">
        <f t="shared" si="157"/>
        <v>0</v>
      </c>
      <c r="AT163" s="6">
        <f t="shared" si="157"/>
        <v>0</v>
      </c>
      <c r="AU163" s="6">
        <f t="shared" si="157"/>
        <v>0</v>
      </c>
      <c r="AV163" s="6">
        <f t="shared" si="157"/>
        <v>0</v>
      </c>
      <c r="AW163" s="6">
        <f t="shared" si="157"/>
        <v>0</v>
      </c>
      <c r="AX163" s="6">
        <f t="shared" si="157"/>
        <v>0</v>
      </c>
      <c r="AY163" s="6">
        <f t="shared" si="157"/>
        <v>0</v>
      </c>
      <c r="AZ163" s="33">
        <f t="shared" si="157"/>
        <v>0</v>
      </c>
      <c r="BA163" s="33"/>
      <c r="BB163" s="33"/>
      <c r="BC163" s="6">
        <f>0</f>
        <v>0</v>
      </c>
    </row>
    <row r="164" spans="1:55" s="1" customFormat="1" ht="33.950000000000003" customHeight="1" x14ac:dyDescent="0.2">
      <c r="A164" s="53" t="s">
        <v>16</v>
      </c>
      <c r="B164" s="53"/>
      <c r="C164" s="50" t="s">
        <v>295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38" t="s">
        <v>309</v>
      </c>
      <c r="N164" s="38"/>
      <c r="O164" s="38" t="s">
        <v>67</v>
      </c>
      <c r="P164" s="38"/>
      <c r="Q164" s="38"/>
      <c r="R164" s="38"/>
      <c r="S164" s="38" t="s">
        <v>68</v>
      </c>
      <c r="T164" s="38"/>
      <c r="U164" s="38"/>
      <c r="V164" s="33">
        <f>0</f>
        <v>0</v>
      </c>
      <c r="W164" s="33"/>
      <c r="X164" s="33">
        <f>0</f>
        <v>0</v>
      </c>
      <c r="Y164" s="33"/>
      <c r="Z164" s="33">
        <f>0</f>
        <v>0</v>
      </c>
      <c r="AA164" s="33"/>
      <c r="AB164" s="6">
        <f t="shared" si="152"/>
        <v>0</v>
      </c>
      <c r="AC164" s="33">
        <f t="shared" si="152"/>
        <v>0</v>
      </c>
      <c r="AD164" s="33"/>
      <c r="AE164" s="6">
        <f t="shared" si="153"/>
        <v>0</v>
      </c>
      <c r="AF164" s="33">
        <f t="shared" si="153"/>
        <v>0</v>
      </c>
      <c r="AG164" s="33"/>
      <c r="AH164" s="6">
        <f t="shared" si="154"/>
        <v>0</v>
      </c>
      <c r="AI164" s="33">
        <f t="shared" si="154"/>
        <v>0</v>
      </c>
      <c r="AJ164" s="33"/>
      <c r="AK164" s="6">
        <f t="shared" si="155"/>
        <v>0</v>
      </c>
      <c r="AL164" s="33">
        <f t="shared" si="155"/>
        <v>0</v>
      </c>
      <c r="AM164" s="33"/>
      <c r="AN164" s="6">
        <f t="shared" si="156"/>
        <v>0</v>
      </c>
      <c r="AO164" s="6">
        <f t="shared" si="156"/>
        <v>0</v>
      </c>
      <c r="AP164" s="33">
        <f t="shared" si="156"/>
        <v>0</v>
      </c>
      <c r="AQ164" s="33"/>
      <c r="AR164" s="6">
        <f t="shared" si="157"/>
        <v>0</v>
      </c>
      <c r="AS164" s="6">
        <f t="shared" si="157"/>
        <v>0</v>
      </c>
      <c r="AT164" s="6">
        <f t="shared" si="157"/>
        <v>0</v>
      </c>
      <c r="AU164" s="6">
        <f t="shared" si="157"/>
        <v>0</v>
      </c>
      <c r="AV164" s="6">
        <f t="shared" si="157"/>
        <v>0</v>
      </c>
      <c r="AW164" s="6">
        <f t="shared" si="157"/>
        <v>0</v>
      </c>
      <c r="AX164" s="6">
        <f t="shared" si="157"/>
        <v>0</v>
      </c>
      <c r="AY164" s="6">
        <f t="shared" si="157"/>
        <v>0</v>
      </c>
      <c r="AZ164" s="33">
        <f t="shared" si="157"/>
        <v>0</v>
      </c>
      <c r="BA164" s="33"/>
      <c r="BB164" s="33"/>
      <c r="BC164" s="6">
        <f>0</f>
        <v>0</v>
      </c>
    </row>
    <row r="165" spans="1:55" s="1" customFormat="1" ht="33.950000000000003" customHeight="1" x14ac:dyDescent="0.2">
      <c r="A165" s="53" t="s">
        <v>16</v>
      </c>
      <c r="B165" s="53"/>
      <c r="C165" s="50" t="s">
        <v>297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38" t="s">
        <v>310</v>
      </c>
      <c r="N165" s="38"/>
      <c r="O165" s="38" t="s">
        <v>67</v>
      </c>
      <c r="P165" s="38"/>
      <c r="Q165" s="38"/>
      <c r="R165" s="38"/>
      <c r="S165" s="38" t="s">
        <v>68</v>
      </c>
      <c r="T165" s="38"/>
      <c r="U165" s="38"/>
      <c r="V165" s="33">
        <f>0</f>
        <v>0</v>
      </c>
      <c r="W165" s="33"/>
      <c r="X165" s="33">
        <f>0</f>
        <v>0</v>
      </c>
      <c r="Y165" s="33"/>
      <c r="Z165" s="33">
        <f>0</f>
        <v>0</v>
      </c>
      <c r="AA165" s="33"/>
      <c r="AB165" s="6">
        <f t="shared" si="152"/>
        <v>0</v>
      </c>
      <c r="AC165" s="33">
        <f t="shared" si="152"/>
        <v>0</v>
      </c>
      <c r="AD165" s="33"/>
      <c r="AE165" s="6">
        <f t="shared" si="153"/>
        <v>0</v>
      </c>
      <c r="AF165" s="33">
        <f t="shared" si="153"/>
        <v>0</v>
      </c>
      <c r="AG165" s="33"/>
      <c r="AH165" s="6">
        <f t="shared" si="154"/>
        <v>0</v>
      </c>
      <c r="AI165" s="33">
        <f t="shared" si="154"/>
        <v>0</v>
      </c>
      <c r="AJ165" s="33"/>
      <c r="AK165" s="6">
        <f t="shared" si="155"/>
        <v>0</v>
      </c>
      <c r="AL165" s="33">
        <f t="shared" si="155"/>
        <v>0</v>
      </c>
      <c r="AM165" s="33"/>
      <c r="AN165" s="6">
        <f t="shared" si="156"/>
        <v>0</v>
      </c>
      <c r="AO165" s="6">
        <f t="shared" si="156"/>
        <v>0</v>
      </c>
      <c r="AP165" s="33">
        <f t="shared" si="156"/>
        <v>0</v>
      </c>
      <c r="AQ165" s="33"/>
      <c r="AR165" s="6">
        <f t="shared" si="157"/>
        <v>0</v>
      </c>
      <c r="AS165" s="6">
        <f t="shared" si="157"/>
        <v>0</v>
      </c>
      <c r="AT165" s="6">
        <f t="shared" si="157"/>
        <v>0</v>
      </c>
      <c r="AU165" s="6">
        <f t="shared" si="157"/>
        <v>0</v>
      </c>
      <c r="AV165" s="6">
        <f t="shared" si="157"/>
        <v>0</v>
      </c>
      <c r="AW165" s="6">
        <f t="shared" si="157"/>
        <v>0</v>
      </c>
      <c r="AX165" s="6">
        <f t="shared" si="157"/>
        <v>0</v>
      </c>
      <c r="AY165" s="6">
        <f t="shared" si="157"/>
        <v>0</v>
      </c>
      <c r="AZ165" s="33">
        <f t="shared" si="157"/>
        <v>0</v>
      </c>
      <c r="BA165" s="33"/>
      <c r="BB165" s="33"/>
      <c r="BC165" s="6">
        <f>0</f>
        <v>0</v>
      </c>
    </row>
    <row r="166" spans="1:55" s="1" customFormat="1" ht="24" customHeight="1" x14ac:dyDescent="0.2">
      <c r="A166" s="42" t="s">
        <v>299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8" t="s">
        <v>311</v>
      </c>
      <c r="N166" s="38"/>
      <c r="O166" s="38" t="s">
        <v>67</v>
      </c>
      <c r="P166" s="38"/>
      <c r="Q166" s="38"/>
      <c r="R166" s="38"/>
      <c r="S166" s="38" t="s">
        <v>68</v>
      </c>
      <c r="T166" s="38"/>
      <c r="U166" s="38"/>
      <c r="V166" s="33">
        <f>0</f>
        <v>0</v>
      </c>
      <c r="W166" s="33"/>
      <c r="X166" s="33">
        <f>0</f>
        <v>0</v>
      </c>
      <c r="Y166" s="33"/>
      <c r="Z166" s="33">
        <f>0</f>
        <v>0</v>
      </c>
      <c r="AA166" s="33"/>
      <c r="AB166" s="6">
        <f t="shared" si="152"/>
        <v>0</v>
      </c>
      <c r="AC166" s="33">
        <f t="shared" si="152"/>
        <v>0</v>
      </c>
      <c r="AD166" s="33"/>
      <c r="AE166" s="6">
        <f t="shared" si="153"/>
        <v>0</v>
      </c>
      <c r="AF166" s="33">
        <f t="shared" si="153"/>
        <v>0</v>
      </c>
      <c r="AG166" s="33"/>
      <c r="AH166" s="6">
        <f t="shared" si="154"/>
        <v>0</v>
      </c>
      <c r="AI166" s="33">
        <f t="shared" si="154"/>
        <v>0</v>
      </c>
      <c r="AJ166" s="33"/>
      <c r="AK166" s="6">
        <f t="shared" si="155"/>
        <v>0</v>
      </c>
      <c r="AL166" s="33">
        <f t="shared" si="155"/>
        <v>0</v>
      </c>
      <c r="AM166" s="33"/>
      <c r="AN166" s="6">
        <f t="shared" si="156"/>
        <v>0</v>
      </c>
      <c r="AO166" s="6">
        <f t="shared" si="156"/>
        <v>0</v>
      </c>
      <c r="AP166" s="33">
        <f t="shared" si="156"/>
        <v>0</v>
      </c>
      <c r="AQ166" s="33"/>
      <c r="AR166" s="6">
        <f t="shared" si="157"/>
        <v>0</v>
      </c>
      <c r="AS166" s="6">
        <f t="shared" si="157"/>
        <v>0</v>
      </c>
      <c r="AT166" s="6">
        <f t="shared" si="157"/>
        <v>0</v>
      </c>
      <c r="AU166" s="6">
        <f t="shared" si="157"/>
        <v>0</v>
      </c>
      <c r="AV166" s="6">
        <f t="shared" si="157"/>
        <v>0</v>
      </c>
      <c r="AW166" s="6">
        <f t="shared" si="157"/>
        <v>0</v>
      </c>
      <c r="AX166" s="6">
        <f t="shared" si="157"/>
        <v>0</v>
      </c>
      <c r="AY166" s="6">
        <f t="shared" si="157"/>
        <v>0</v>
      </c>
      <c r="AZ166" s="33">
        <f t="shared" si="157"/>
        <v>0</v>
      </c>
      <c r="BA166" s="33"/>
      <c r="BB166" s="33"/>
      <c r="BC166" s="6">
        <f>0</f>
        <v>0</v>
      </c>
    </row>
    <row r="167" spans="1:55" s="1" customFormat="1" ht="14.1" customHeight="1" x14ac:dyDescent="0.2">
      <c r="A167" s="55" t="s">
        <v>16</v>
      </c>
      <c r="B167" s="55"/>
      <c r="C167" s="52" t="s">
        <v>144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36" t="s">
        <v>16</v>
      </c>
      <c r="N167" s="36"/>
      <c r="O167" s="36" t="s">
        <v>16</v>
      </c>
      <c r="P167" s="36"/>
      <c r="Q167" s="36"/>
      <c r="R167" s="36"/>
      <c r="S167" s="36" t="s">
        <v>16</v>
      </c>
      <c r="T167" s="36"/>
      <c r="U167" s="36"/>
      <c r="V167" s="29" t="s">
        <v>16</v>
      </c>
      <c r="W167" s="29"/>
      <c r="X167" s="29" t="s">
        <v>16</v>
      </c>
      <c r="Y167" s="29"/>
      <c r="Z167" s="29" t="s">
        <v>16</v>
      </c>
      <c r="AA167" s="29"/>
      <c r="AB167" s="7" t="s">
        <v>16</v>
      </c>
      <c r="AC167" s="29" t="s">
        <v>16</v>
      </c>
      <c r="AD167" s="29"/>
      <c r="AE167" s="7" t="s">
        <v>16</v>
      </c>
      <c r="AF167" s="29" t="s">
        <v>16</v>
      </c>
      <c r="AG167" s="29"/>
      <c r="AH167" s="7" t="s">
        <v>16</v>
      </c>
      <c r="AI167" s="29" t="s">
        <v>16</v>
      </c>
      <c r="AJ167" s="29"/>
      <c r="AK167" s="7" t="s">
        <v>16</v>
      </c>
      <c r="AL167" s="29" t="s">
        <v>16</v>
      </c>
      <c r="AM167" s="29"/>
      <c r="AN167" s="7" t="s">
        <v>16</v>
      </c>
      <c r="AO167" s="7" t="s">
        <v>16</v>
      </c>
      <c r="AP167" s="29" t="s">
        <v>16</v>
      </c>
      <c r="AQ167" s="29"/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7" t="s">
        <v>16</v>
      </c>
      <c r="AZ167" s="29" t="s">
        <v>16</v>
      </c>
      <c r="BA167" s="29"/>
      <c r="BB167" s="29"/>
      <c r="BC167" s="7" t="s">
        <v>16</v>
      </c>
    </row>
    <row r="168" spans="1:55" s="1" customFormat="1" ht="45" customHeight="1" x14ac:dyDescent="0.2">
      <c r="A168" s="54" t="s">
        <v>16</v>
      </c>
      <c r="B168" s="54"/>
      <c r="C168" s="51" t="s">
        <v>301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31" t="s">
        <v>312</v>
      </c>
      <c r="N168" s="31"/>
      <c r="O168" s="31" t="s">
        <v>67</v>
      </c>
      <c r="P168" s="31"/>
      <c r="Q168" s="31"/>
      <c r="R168" s="31"/>
      <c r="S168" s="31" t="s">
        <v>68</v>
      </c>
      <c r="T168" s="31"/>
      <c r="U168" s="31"/>
      <c r="V168" s="27">
        <f>0</f>
        <v>0</v>
      </c>
      <c r="W168" s="27"/>
      <c r="X168" s="27">
        <f>0</f>
        <v>0</v>
      </c>
      <c r="Y168" s="27"/>
      <c r="Z168" s="27">
        <f>0</f>
        <v>0</v>
      </c>
      <c r="AA168" s="27"/>
      <c r="AB168" s="8">
        <f t="shared" ref="AB168:AC170" si="158">0</f>
        <v>0</v>
      </c>
      <c r="AC168" s="27">
        <f t="shared" si="158"/>
        <v>0</v>
      </c>
      <c r="AD168" s="27"/>
      <c r="AE168" s="8">
        <f t="shared" ref="AE168:AF170" si="159">0</f>
        <v>0</v>
      </c>
      <c r="AF168" s="27">
        <f t="shared" si="159"/>
        <v>0</v>
      </c>
      <c r="AG168" s="27"/>
      <c r="AH168" s="8">
        <f t="shared" ref="AH168:AI170" si="160">0</f>
        <v>0</v>
      </c>
      <c r="AI168" s="27">
        <f t="shared" si="160"/>
        <v>0</v>
      </c>
      <c r="AJ168" s="27"/>
      <c r="AK168" s="8">
        <f t="shared" ref="AK168:AL170" si="161">0</f>
        <v>0</v>
      </c>
      <c r="AL168" s="27">
        <f t="shared" si="161"/>
        <v>0</v>
      </c>
      <c r="AM168" s="27"/>
      <c r="AN168" s="8">
        <f t="shared" ref="AN168:AP170" si="162">0</f>
        <v>0</v>
      </c>
      <c r="AO168" s="8">
        <f t="shared" si="162"/>
        <v>0</v>
      </c>
      <c r="AP168" s="27">
        <f t="shared" si="162"/>
        <v>0</v>
      </c>
      <c r="AQ168" s="27"/>
      <c r="AR168" s="8">
        <f t="shared" ref="AR168:AZ170" si="163">0</f>
        <v>0</v>
      </c>
      <c r="AS168" s="8">
        <f t="shared" si="163"/>
        <v>0</v>
      </c>
      <c r="AT168" s="8">
        <f t="shared" si="163"/>
        <v>0</v>
      </c>
      <c r="AU168" s="8">
        <f t="shared" si="163"/>
        <v>0</v>
      </c>
      <c r="AV168" s="8">
        <f t="shared" si="163"/>
        <v>0</v>
      </c>
      <c r="AW168" s="8">
        <f t="shared" si="163"/>
        <v>0</v>
      </c>
      <c r="AX168" s="8">
        <f t="shared" si="163"/>
        <v>0</v>
      </c>
      <c r="AY168" s="8">
        <f t="shared" si="163"/>
        <v>0</v>
      </c>
      <c r="AZ168" s="27">
        <f t="shared" si="163"/>
        <v>0</v>
      </c>
      <c r="BA168" s="27"/>
      <c r="BB168" s="27"/>
      <c r="BC168" s="8">
        <f>0</f>
        <v>0</v>
      </c>
    </row>
    <row r="169" spans="1:55" s="1" customFormat="1" ht="45" customHeight="1" x14ac:dyDescent="0.2">
      <c r="A169" s="53" t="s">
        <v>16</v>
      </c>
      <c r="B169" s="53"/>
      <c r="C169" s="50" t="s">
        <v>303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38" t="s">
        <v>313</v>
      </c>
      <c r="N169" s="38"/>
      <c r="O169" s="38" t="s">
        <v>67</v>
      </c>
      <c r="P169" s="38"/>
      <c r="Q169" s="38"/>
      <c r="R169" s="38"/>
      <c r="S169" s="38" t="s">
        <v>68</v>
      </c>
      <c r="T169" s="38"/>
      <c r="U169" s="38"/>
      <c r="V169" s="33">
        <f>0</f>
        <v>0</v>
      </c>
      <c r="W169" s="33"/>
      <c r="X169" s="33">
        <f>0</f>
        <v>0</v>
      </c>
      <c r="Y169" s="33"/>
      <c r="Z169" s="33">
        <f>0</f>
        <v>0</v>
      </c>
      <c r="AA169" s="33"/>
      <c r="AB169" s="6">
        <f t="shared" si="158"/>
        <v>0</v>
      </c>
      <c r="AC169" s="33">
        <f t="shared" si="158"/>
        <v>0</v>
      </c>
      <c r="AD169" s="33"/>
      <c r="AE169" s="6">
        <f t="shared" si="159"/>
        <v>0</v>
      </c>
      <c r="AF169" s="33">
        <f t="shared" si="159"/>
        <v>0</v>
      </c>
      <c r="AG169" s="33"/>
      <c r="AH169" s="6">
        <f t="shared" si="160"/>
        <v>0</v>
      </c>
      <c r="AI169" s="33">
        <f t="shared" si="160"/>
        <v>0</v>
      </c>
      <c r="AJ169" s="33"/>
      <c r="AK169" s="6">
        <f t="shared" si="161"/>
        <v>0</v>
      </c>
      <c r="AL169" s="33">
        <f t="shared" si="161"/>
        <v>0</v>
      </c>
      <c r="AM169" s="33"/>
      <c r="AN169" s="6">
        <f t="shared" si="162"/>
        <v>0</v>
      </c>
      <c r="AO169" s="6">
        <f t="shared" si="162"/>
        <v>0</v>
      </c>
      <c r="AP169" s="33">
        <f t="shared" si="162"/>
        <v>0</v>
      </c>
      <c r="AQ169" s="33"/>
      <c r="AR169" s="6">
        <f t="shared" si="163"/>
        <v>0</v>
      </c>
      <c r="AS169" s="6">
        <f t="shared" si="163"/>
        <v>0</v>
      </c>
      <c r="AT169" s="6">
        <f t="shared" si="163"/>
        <v>0</v>
      </c>
      <c r="AU169" s="6">
        <f t="shared" si="163"/>
        <v>0</v>
      </c>
      <c r="AV169" s="6">
        <f t="shared" si="163"/>
        <v>0</v>
      </c>
      <c r="AW169" s="6">
        <f t="shared" si="163"/>
        <v>0</v>
      </c>
      <c r="AX169" s="6">
        <f t="shared" si="163"/>
        <v>0</v>
      </c>
      <c r="AY169" s="6">
        <f t="shared" si="163"/>
        <v>0</v>
      </c>
      <c r="AZ169" s="33">
        <f t="shared" si="163"/>
        <v>0</v>
      </c>
      <c r="BA169" s="33"/>
      <c r="BB169" s="33"/>
      <c r="BC169" s="6">
        <f>0</f>
        <v>0</v>
      </c>
    </row>
    <row r="170" spans="1:55" s="1" customFormat="1" ht="14.1" customHeight="1" x14ac:dyDescent="0.2">
      <c r="A170" s="41" t="s">
        <v>314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4" t="s">
        <v>315</v>
      </c>
      <c r="N170" s="44"/>
      <c r="O170" s="44" t="s">
        <v>316</v>
      </c>
      <c r="P170" s="44"/>
      <c r="Q170" s="44"/>
      <c r="R170" s="44"/>
      <c r="S170" s="44" t="s">
        <v>68</v>
      </c>
      <c r="T170" s="44"/>
      <c r="U170" s="44"/>
      <c r="V170" s="33">
        <f>0</f>
        <v>0</v>
      </c>
      <c r="W170" s="33"/>
      <c r="X170" s="33">
        <f>0</f>
        <v>0</v>
      </c>
      <c r="Y170" s="33"/>
      <c r="Z170" s="33">
        <f>0</f>
        <v>0</v>
      </c>
      <c r="AA170" s="33"/>
      <c r="AB170" s="6">
        <f t="shared" si="158"/>
        <v>0</v>
      </c>
      <c r="AC170" s="33">
        <f t="shared" si="158"/>
        <v>0</v>
      </c>
      <c r="AD170" s="33"/>
      <c r="AE170" s="6">
        <f t="shared" si="159"/>
        <v>0</v>
      </c>
      <c r="AF170" s="33">
        <f t="shared" si="159"/>
        <v>0</v>
      </c>
      <c r="AG170" s="33"/>
      <c r="AH170" s="6">
        <f t="shared" si="160"/>
        <v>0</v>
      </c>
      <c r="AI170" s="33">
        <f t="shared" si="160"/>
        <v>0</v>
      </c>
      <c r="AJ170" s="33"/>
      <c r="AK170" s="6">
        <f t="shared" si="161"/>
        <v>0</v>
      </c>
      <c r="AL170" s="33">
        <f t="shared" si="161"/>
        <v>0</v>
      </c>
      <c r="AM170" s="33"/>
      <c r="AN170" s="6">
        <f t="shared" si="162"/>
        <v>0</v>
      </c>
      <c r="AO170" s="6">
        <f t="shared" si="162"/>
        <v>0</v>
      </c>
      <c r="AP170" s="33">
        <f t="shared" si="162"/>
        <v>0</v>
      </c>
      <c r="AQ170" s="33"/>
      <c r="AR170" s="6">
        <f t="shared" si="163"/>
        <v>0</v>
      </c>
      <c r="AS170" s="6">
        <f t="shared" si="163"/>
        <v>0</v>
      </c>
      <c r="AT170" s="6">
        <f t="shared" si="163"/>
        <v>0</v>
      </c>
      <c r="AU170" s="6">
        <f t="shared" si="163"/>
        <v>0</v>
      </c>
      <c r="AV170" s="6">
        <f t="shared" si="163"/>
        <v>0</v>
      </c>
      <c r="AW170" s="6">
        <f t="shared" si="163"/>
        <v>0</v>
      </c>
      <c r="AX170" s="6">
        <f t="shared" si="163"/>
        <v>0</v>
      </c>
      <c r="AY170" s="6">
        <f t="shared" si="163"/>
        <v>0</v>
      </c>
      <c r="AZ170" s="33">
        <f t="shared" si="163"/>
        <v>0</v>
      </c>
      <c r="BA170" s="33"/>
      <c r="BB170" s="33"/>
      <c r="BC170" s="6">
        <f>0</f>
        <v>0</v>
      </c>
    </row>
    <row r="171" spans="1:55" s="1" customFormat="1" ht="14.1" customHeight="1" x14ac:dyDescent="0.2">
      <c r="A171" s="9" t="s">
        <v>16</v>
      </c>
      <c r="B171" s="52" t="s">
        <v>144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6" t="s">
        <v>16</v>
      </c>
      <c r="N171" s="36"/>
      <c r="O171" s="36" t="s">
        <v>16</v>
      </c>
      <c r="P171" s="36"/>
      <c r="Q171" s="36"/>
      <c r="R171" s="36"/>
      <c r="S171" s="36" t="s">
        <v>16</v>
      </c>
      <c r="T171" s="36"/>
      <c r="U171" s="36"/>
      <c r="V171" s="29" t="s">
        <v>16</v>
      </c>
      <c r="W171" s="29"/>
      <c r="X171" s="29" t="s">
        <v>16</v>
      </c>
      <c r="Y171" s="29"/>
      <c r="Z171" s="29" t="s">
        <v>16</v>
      </c>
      <c r="AA171" s="29"/>
      <c r="AB171" s="7" t="s">
        <v>16</v>
      </c>
      <c r="AC171" s="29" t="s">
        <v>16</v>
      </c>
      <c r="AD171" s="29"/>
      <c r="AE171" s="7" t="s">
        <v>16</v>
      </c>
      <c r="AF171" s="29" t="s">
        <v>16</v>
      </c>
      <c r="AG171" s="29"/>
      <c r="AH171" s="7" t="s">
        <v>16</v>
      </c>
      <c r="AI171" s="29" t="s">
        <v>16</v>
      </c>
      <c r="AJ171" s="29"/>
      <c r="AK171" s="7" t="s">
        <v>16</v>
      </c>
      <c r="AL171" s="29" t="s">
        <v>16</v>
      </c>
      <c r="AM171" s="29"/>
      <c r="AN171" s="7" t="s">
        <v>16</v>
      </c>
      <c r="AO171" s="7" t="s">
        <v>16</v>
      </c>
      <c r="AP171" s="29" t="s">
        <v>16</v>
      </c>
      <c r="AQ171" s="29"/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7" t="s">
        <v>16</v>
      </c>
      <c r="AZ171" s="29" t="s">
        <v>16</v>
      </c>
      <c r="BA171" s="29"/>
      <c r="BB171" s="29"/>
      <c r="BC171" s="7" t="s">
        <v>16</v>
      </c>
    </row>
    <row r="172" spans="1:55" s="1" customFormat="1" ht="54.95" customHeight="1" x14ac:dyDescent="0.2">
      <c r="A172" s="10" t="s">
        <v>16</v>
      </c>
      <c r="B172" s="51" t="s">
        <v>317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1" t="s">
        <v>318</v>
      </c>
      <c r="N172" s="31"/>
      <c r="O172" s="31" t="s">
        <v>316</v>
      </c>
      <c r="P172" s="31"/>
      <c r="Q172" s="31"/>
      <c r="R172" s="31"/>
      <c r="S172" s="31" t="s">
        <v>68</v>
      </c>
      <c r="T172" s="31"/>
      <c r="U172" s="31"/>
      <c r="V172" s="27">
        <f>0</f>
        <v>0</v>
      </c>
      <c r="W172" s="27"/>
      <c r="X172" s="27">
        <f t="shared" ref="X172:X186" si="164">0</f>
        <v>0</v>
      </c>
      <c r="Y172" s="27"/>
      <c r="Z172" s="27">
        <f t="shared" ref="Z172:Z186" si="165">0</f>
        <v>0</v>
      </c>
      <c r="AA172" s="27"/>
      <c r="AB172" s="8">
        <f t="shared" ref="AB172:AC186" si="166">0</f>
        <v>0</v>
      </c>
      <c r="AC172" s="27">
        <f t="shared" si="166"/>
        <v>0</v>
      </c>
      <c r="AD172" s="27"/>
      <c r="AE172" s="8">
        <f t="shared" ref="AE172:AF186" si="167">0</f>
        <v>0</v>
      </c>
      <c r="AF172" s="27">
        <f t="shared" si="167"/>
        <v>0</v>
      </c>
      <c r="AG172" s="27"/>
      <c r="AH172" s="8">
        <f t="shared" ref="AH172:AI186" si="168">0</f>
        <v>0</v>
      </c>
      <c r="AI172" s="27">
        <f t="shared" si="168"/>
        <v>0</v>
      </c>
      <c r="AJ172" s="27"/>
      <c r="AK172" s="8">
        <f t="shared" ref="AK172:AL176" si="169">0</f>
        <v>0</v>
      </c>
      <c r="AL172" s="27">
        <f t="shared" si="169"/>
        <v>0</v>
      </c>
      <c r="AM172" s="27"/>
      <c r="AN172" s="8">
        <f t="shared" ref="AN172:AP176" si="170">0</f>
        <v>0</v>
      </c>
      <c r="AO172" s="8">
        <f t="shared" si="170"/>
        <v>0</v>
      </c>
      <c r="AP172" s="27">
        <f t="shared" si="170"/>
        <v>0</v>
      </c>
      <c r="AQ172" s="27"/>
      <c r="AR172" s="8">
        <f t="shared" ref="AR172:AZ176" si="171">0</f>
        <v>0</v>
      </c>
      <c r="AS172" s="8">
        <f t="shared" si="171"/>
        <v>0</v>
      </c>
      <c r="AT172" s="8">
        <f t="shared" si="171"/>
        <v>0</v>
      </c>
      <c r="AU172" s="8">
        <f t="shared" si="171"/>
        <v>0</v>
      </c>
      <c r="AV172" s="8">
        <f t="shared" si="171"/>
        <v>0</v>
      </c>
      <c r="AW172" s="8">
        <f t="shared" si="171"/>
        <v>0</v>
      </c>
      <c r="AX172" s="8">
        <f t="shared" si="171"/>
        <v>0</v>
      </c>
      <c r="AY172" s="8">
        <f t="shared" si="171"/>
        <v>0</v>
      </c>
      <c r="AZ172" s="27">
        <f t="shared" si="171"/>
        <v>0</v>
      </c>
      <c r="BA172" s="27"/>
      <c r="BB172" s="27"/>
      <c r="BC172" s="8">
        <f t="shared" ref="BC172:BC184" si="172">0</f>
        <v>0</v>
      </c>
    </row>
    <row r="173" spans="1:55" s="1" customFormat="1" ht="54.95" customHeight="1" x14ac:dyDescent="0.2">
      <c r="A173" s="11" t="s">
        <v>16</v>
      </c>
      <c r="B173" s="50" t="s">
        <v>319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8" t="s">
        <v>320</v>
      </c>
      <c r="N173" s="38"/>
      <c r="O173" s="38" t="s">
        <v>316</v>
      </c>
      <c r="P173" s="38"/>
      <c r="Q173" s="38"/>
      <c r="R173" s="38"/>
      <c r="S173" s="38" t="s">
        <v>68</v>
      </c>
      <c r="T173" s="38"/>
      <c r="U173" s="38"/>
      <c r="V173" s="33">
        <f>0</f>
        <v>0</v>
      </c>
      <c r="W173" s="33"/>
      <c r="X173" s="33">
        <f t="shared" si="164"/>
        <v>0</v>
      </c>
      <c r="Y173" s="33"/>
      <c r="Z173" s="33">
        <f t="shared" si="165"/>
        <v>0</v>
      </c>
      <c r="AA173" s="33"/>
      <c r="AB173" s="6">
        <f t="shared" si="166"/>
        <v>0</v>
      </c>
      <c r="AC173" s="33">
        <f t="shared" si="166"/>
        <v>0</v>
      </c>
      <c r="AD173" s="33"/>
      <c r="AE173" s="6">
        <f t="shared" si="167"/>
        <v>0</v>
      </c>
      <c r="AF173" s="33">
        <f t="shared" si="167"/>
        <v>0</v>
      </c>
      <c r="AG173" s="33"/>
      <c r="AH173" s="6">
        <f t="shared" si="168"/>
        <v>0</v>
      </c>
      <c r="AI173" s="33">
        <f t="shared" si="168"/>
        <v>0</v>
      </c>
      <c r="AJ173" s="33"/>
      <c r="AK173" s="6">
        <f t="shared" si="169"/>
        <v>0</v>
      </c>
      <c r="AL173" s="33">
        <f t="shared" si="169"/>
        <v>0</v>
      </c>
      <c r="AM173" s="33"/>
      <c r="AN173" s="6">
        <f t="shared" si="170"/>
        <v>0</v>
      </c>
      <c r="AO173" s="6">
        <f t="shared" si="170"/>
        <v>0</v>
      </c>
      <c r="AP173" s="33">
        <f t="shared" si="170"/>
        <v>0</v>
      </c>
      <c r="AQ173" s="33"/>
      <c r="AR173" s="6">
        <f t="shared" si="171"/>
        <v>0</v>
      </c>
      <c r="AS173" s="6">
        <f t="shared" si="171"/>
        <v>0</v>
      </c>
      <c r="AT173" s="6">
        <f t="shared" si="171"/>
        <v>0</v>
      </c>
      <c r="AU173" s="6">
        <f t="shared" si="171"/>
        <v>0</v>
      </c>
      <c r="AV173" s="6">
        <f t="shared" si="171"/>
        <v>0</v>
      </c>
      <c r="AW173" s="6">
        <f t="shared" si="171"/>
        <v>0</v>
      </c>
      <c r="AX173" s="6">
        <f t="shared" si="171"/>
        <v>0</v>
      </c>
      <c r="AY173" s="6">
        <f t="shared" si="171"/>
        <v>0</v>
      </c>
      <c r="AZ173" s="33">
        <f t="shared" si="171"/>
        <v>0</v>
      </c>
      <c r="BA173" s="33"/>
      <c r="BB173" s="33"/>
      <c r="BC173" s="6">
        <f t="shared" si="172"/>
        <v>0</v>
      </c>
    </row>
    <row r="174" spans="1:55" s="1" customFormat="1" ht="54.95" customHeight="1" x14ac:dyDescent="0.2">
      <c r="A174" s="11" t="s">
        <v>16</v>
      </c>
      <c r="B174" s="50" t="s">
        <v>321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8" t="s">
        <v>322</v>
      </c>
      <c r="N174" s="38"/>
      <c r="O174" s="38" t="s">
        <v>316</v>
      </c>
      <c r="P174" s="38"/>
      <c r="Q174" s="38"/>
      <c r="R174" s="38"/>
      <c r="S174" s="38" t="s">
        <v>68</v>
      </c>
      <c r="T174" s="38"/>
      <c r="U174" s="38"/>
      <c r="V174" s="33">
        <f>0</f>
        <v>0</v>
      </c>
      <c r="W174" s="33"/>
      <c r="X174" s="33">
        <f t="shared" si="164"/>
        <v>0</v>
      </c>
      <c r="Y174" s="33"/>
      <c r="Z174" s="33">
        <f t="shared" si="165"/>
        <v>0</v>
      </c>
      <c r="AA174" s="33"/>
      <c r="AB174" s="6">
        <f t="shared" si="166"/>
        <v>0</v>
      </c>
      <c r="AC174" s="33">
        <f t="shared" si="166"/>
        <v>0</v>
      </c>
      <c r="AD174" s="33"/>
      <c r="AE174" s="6">
        <f t="shared" si="167"/>
        <v>0</v>
      </c>
      <c r="AF174" s="33">
        <f t="shared" si="167"/>
        <v>0</v>
      </c>
      <c r="AG174" s="33"/>
      <c r="AH174" s="6">
        <f t="shared" si="168"/>
        <v>0</v>
      </c>
      <c r="AI174" s="33">
        <f t="shared" si="168"/>
        <v>0</v>
      </c>
      <c r="AJ174" s="33"/>
      <c r="AK174" s="6">
        <f t="shared" si="169"/>
        <v>0</v>
      </c>
      <c r="AL174" s="33">
        <f t="shared" si="169"/>
        <v>0</v>
      </c>
      <c r="AM174" s="33"/>
      <c r="AN174" s="6">
        <f t="shared" si="170"/>
        <v>0</v>
      </c>
      <c r="AO174" s="6">
        <f t="shared" si="170"/>
        <v>0</v>
      </c>
      <c r="AP174" s="33">
        <f t="shared" si="170"/>
        <v>0</v>
      </c>
      <c r="AQ174" s="33"/>
      <c r="AR174" s="6">
        <f t="shared" si="171"/>
        <v>0</v>
      </c>
      <c r="AS174" s="6">
        <f t="shared" si="171"/>
        <v>0</v>
      </c>
      <c r="AT174" s="6">
        <f t="shared" si="171"/>
        <v>0</v>
      </c>
      <c r="AU174" s="6">
        <f t="shared" si="171"/>
        <v>0</v>
      </c>
      <c r="AV174" s="6">
        <f t="shared" si="171"/>
        <v>0</v>
      </c>
      <c r="AW174" s="6">
        <f t="shared" si="171"/>
        <v>0</v>
      </c>
      <c r="AX174" s="6">
        <f t="shared" si="171"/>
        <v>0</v>
      </c>
      <c r="AY174" s="6">
        <f t="shared" si="171"/>
        <v>0</v>
      </c>
      <c r="AZ174" s="33">
        <f t="shared" si="171"/>
        <v>0</v>
      </c>
      <c r="BA174" s="33"/>
      <c r="BB174" s="33"/>
      <c r="BC174" s="6">
        <f t="shared" si="172"/>
        <v>0</v>
      </c>
    </row>
    <row r="175" spans="1:55" s="1" customFormat="1" ht="45" customHeight="1" x14ac:dyDescent="0.2">
      <c r="A175" s="11" t="s">
        <v>16</v>
      </c>
      <c r="B175" s="50" t="s">
        <v>323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8" t="s">
        <v>324</v>
      </c>
      <c r="N175" s="38"/>
      <c r="O175" s="38" t="s">
        <v>316</v>
      </c>
      <c r="P175" s="38"/>
      <c r="Q175" s="38"/>
      <c r="R175" s="38"/>
      <c r="S175" s="38" t="s">
        <v>68</v>
      </c>
      <c r="T175" s="38"/>
      <c r="U175" s="38"/>
      <c r="V175" s="33">
        <f>0</f>
        <v>0</v>
      </c>
      <c r="W175" s="33"/>
      <c r="X175" s="33">
        <f t="shared" si="164"/>
        <v>0</v>
      </c>
      <c r="Y175" s="33"/>
      <c r="Z175" s="33">
        <f t="shared" si="165"/>
        <v>0</v>
      </c>
      <c r="AA175" s="33"/>
      <c r="AB175" s="6">
        <f t="shared" si="166"/>
        <v>0</v>
      </c>
      <c r="AC175" s="33">
        <f t="shared" si="166"/>
        <v>0</v>
      </c>
      <c r="AD175" s="33"/>
      <c r="AE175" s="6">
        <f t="shared" si="167"/>
        <v>0</v>
      </c>
      <c r="AF175" s="33">
        <f t="shared" si="167"/>
        <v>0</v>
      </c>
      <c r="AG175" s="33"/>
      <c r="AH175" s="6">
        <f t="shared" si="168"/>
        <v>0</v>
      </c>
      <c r="AI175" s="33">
        <f t="shared" si="168"/>
        <v>0</v>
      </c>
      <c r="AJ175" s="33"/>
      <c r="AK175" s="6">
        <f t="shared" si="169"/>
        <v>0</v>
      </c>
      <c r="AL175" s="33">
        <f t="shared" si="169"/>
        <v>0</v>
      </c>
      <c r="AM175" s="33"/>
      <c r="AN175" s="6">
        <f t="shared" si="170"/>
        <v>0</v>
      </c>
      <c r="AO175" s="6">
        <f t="shared" si="170"/>
        <v>0</v>
      </c>
      <c r="AP175" s="33">
        <f t="shared" si="170"/>
        <v>0</v>
      </c>
      <c r="AQ175" s="33"/>
      <c r="AR175" s="6">
        <f t="shared" si="171"/>
        <v>0</v>
      </c>
      <c r="AS175" s="6">
        <f t="shared" si="171"/>
        <v>0</v>
      </c>
      <c r="AT175" s="6">
        <f t="shared" si="171"/>
        <v>0</v>
      </c>
      <c r="AU175" s="6">
        <f t="shared" si="171"/>
        <v>0</v>
      </c>
      <c r="AV175" s="6">
        <f t="shared" si="171"/>
        <v>0</v>
      </c>
      <c r="AW175" s="6">
        <f t="shared" si="171"/>
        <v>0</v>
      </c>
      <c r="AX175" s="6">
        <f t="shared" si="171"/>
        <v>0</v>
      </c>
      <c r="AY175" s="6">
        <f t="shared" si="171"/>
        <v>0</v>
      </c>
      <c r="AZ175" s="33">
        <f t="shared" si="171"/>
        <v>0</v>
      </c>
      <c r="BA175" s="33"/>
      <c r="BB175" s="33"/>
      <c r="BC175" s="6">
        <f t="shared" si="172"/>
        <v>0</v>
      </c>
    </row>
    <row r="176" spans="1:55" s="1" customFormat="1" ht="24" customHeight="1" x14ac:dyDescent="0.2">
      <c r="A176" s="11" t="s">
        <v>16</v>
      </c>
      <c r="B176" s="57" t="s">
        <v>285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44" t="s">
        <v>325</v>
      </c>
      <c r="N176" s="44"/>
      <c r="O176" s="44" t="s">
        <v>316</v>
      </c>
      <c r="P176" s="44"/>
      <c r="Q176" s="44"/>
      <c r="R176" s="44"/>
      <c r="S176" s="44" t="s">
        <v>68</v>
      </c>
      <c r="T176" s="44"/>
      <c r="U176" s="44"/>
      <c r="V176" s="33">
        <f>0</f>
        <v>0</v>
      </c>
      <c r="W176" s="33"/>
      <c r="X176" s="33">
        <f t="shared" si="164"/>
        <v>0</v>
      </c>
      <c r="Y176" s="33"/>
      <c r="Z176" s="33">
        <f t="shared" si="165"/>
        <v>0</v>
      </c>
      <c r="AA176" s="33"/>
      <c r="AB176" s="6">
        <f t="shared" si="166"/>
        <v>0</v>
      </c>
      <c r="AC176" s="33">
        <f t="shared" si="166"/>
        <v>0</v>
      </c>
      <c r="AD176" s="33"/>
      <c r="AE176" s="6">
        <f t="shared" si="167"/>
        <v>0</v>
      </c>
      <c r="AF176" s="33">
        <f t="shared" si="167"/>
        <v>0</v>
      </c>
      <c r="AG176" s="33"/>
      <c r="AH176" s="6">
        <f t="shared" si="168"/>
        <v>0</v>
      </c>
      <c r="AI176" s="33">
        <f t="shared" si="168"/>
        <v>0</v>
      </c>
      <c r="AJ176" s="33"/>
      <c r="AK176" s="6">
        <f t="shared" si="169"/>
        <v>0</v>
      </c>
      <c r="AL176" s="33">
        <f t="shared" si="169"/>
        <v>0</v>
      </c>
      <c r="AM176" s="33"/>
      <c r="AN176" s="6">
        <f t="shared" si="170"/>
        <v>0</v>
      </c>
      <c r="AO176" s="6">
        <f t="shared" si="170"/>
        <v>0</v>
      </c>
      <c r="AP176" s="33">
        <f t="shared" si="170"/>
        <v>0</v>
      </c>
      <c r="AQ176" s="33"/>
      <c r="AR176" s="6">
        <f t="shared" si="171"/>
        <v>0</v>
      </c>
      <c r="AS176" s="6">
        <f t="shared" si="171"/>
        <v>0</v>
      </c>
      <c r="AT176" s="6">
        <f t="shared" si="171"/>
        <v>0</v>
      </c>
      <c r="AU176" s="6">
        <f t="shared" si="171"/>
        <v>0</v>
      </c>
      <c r="AV176" s="6">
        <f t="shared" si="171"/>
        <v>0</v>
      </c>
      <c r="AW176" s="6">
        <f t="shared" si="171"/>
        <v>0</v>
      </c>
      <c r="AX176" s="6">
        <f t="shared" si="171"/>
        <v>0</v>
      </c>
      <c r="AY176" s="6">
        <f t="shared" si="171"/>
        <v>0</v>
      </c>
      <c r="AZ176" s="33">
        <f t="shared" si="171"/>
        <v>0</v>
      </c>
      <c r="BA176" s="33"/>
      <c r="BB176" s="33"/>
      <c r="BC176" s="6">
        <f t="shared" si="172"/>
        <v>0</v>
      </c>
    </row>
    <row r="177" spans="1:55" s="1" customFormat="1" ht="14.1" customHeight="1" x14ac:dyDescent="0.2">
      <c r="A177" s="41" t="s">
        <v>326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4" t="s">
        <v>327</v>
      </c>
      <c r="N177" s="44"/>
      <c r="O177" s="44" t="s">
        <v>328</v>
      </c>
      <c r="P177" s="44"/>
      <c r="Q177" s="44"/>
      <c r="R177" s="44"/>
      <c r="S177" s="44" t="s">
        <v>68</v>
      </c>
      <c r="T177" s="44"/>
      <c r="U177" s="44"/>
      <c r="V177" s="33">
        <f>1638262</f>
        <v>1638262</v>
      </c>
      <c r="W177" s="33"/>
      <c r="X177" s="33">
        <f t="shared" si="164"/>
        <v>0</v>
      </c>
      <c r="Y177" s="33"/>
      <c r="Z177" s="33">
        <f t="shared" si="165"/>
        <v>0</v>
      </c>
      <c r="AA177" s="33"/>
      <c r="AB177" s="6">
        <f t="shared" si="166"/>
        <v>0</v>
      </c>
      <c r="AC177" s="33">
        <f t="shared" si="166"/>
        <v>0</v>
      </c>
      <c r="AD177" s="33"/>
      <c r="AE177" s="6">
        <f t="shared" si="167"/>
        <v>0</v>
      </c>
      <c r="AF177" s="33">
        <f t="shared" si="167"/>
        <v>0</v>
      </c>
      <c r="AG177" s="33"/>
      <c r="AH177" s="6">
        <f t="shared" si="168"/>
        <v>0</v>
      </c>
      <c r="AI177" s="33">
        <f t="shared" si="168"/>
        <v>0</v>
      </c>
      <c r="AJ177" s="33"/>
      <c r="AK177" s="6">
        <f t="shared" ref="AK177:AK186" si="173">0</f>
        <v>0</v>
      </c>
      <c r="AL177" s="33">
        <f>1638262</f>
        <v>1638262</v>
      </c>
      <c r="AM177" s="33"/>
      <c r="AN177" s="6">
        <f t="shared" ref="AN177:AN186" si="174">0</f>
        <v>0</v>
      </c>
      <c r="AO177" s="6">
        <f>1343002.58</f>
        <v>1343002.58</v>
      </c>
      <c r="AP177" s="33">
        <f t="shared" ref="AP177:AP184" si="175">0</f>
        <v>0</v>
      </c>
      <c r="AQ177" s="33"/>
      <c r="AR177" s="6">
        <f t="shared" ref="AR177:AY184" si="176">0</f>
        <v>0</v>
      </c>
      <c r="AS177" s="6">
        <f t="shared" si="176"/>
        <v>0</v>
      </c>
      <c r="AT177" s="6">
        <f t="shared" si="176"/>
        <v>0</v>
      </c>
      <c r="AU177" s="6">
        <f t="shared" si="176"/>
        <v>0</v>
      </c>
      <c r="AV177" s="6">
        <f t="shared" si="176"/>
        <v>0</v>
      </c>
      <c r="AW177" s="6">
        <f t="shared" si="176"/>
        <v>0</v>
      </c>
      <c r="AX177" s="6">
        <f t="shared" si="176"/>
        <v>0</v>
      </c>
      <c r="AY177" s="6">
        <f t="shared" si="176"/>
        <v>0</v>
      </c>
      <c r="AZ177" s="33">
        <f>1343002.58</f>
        <v>1343002.58</v>
      </c>
      <c r="BA177" s="33"/>
      <c r="BB177" s="33"/>
      <c r="BC177" s="6">
        <f t="shared" si="172"/>
        <v>0</v>
      </c>
    </row>
    <row r="178" spans="1:55" s="1" customFormat="1" ht="33.950000000000003" customHeight="1" x14ac:dyDescent="0.2">
      <c r="A178" s="41" t="s">
        <v>329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4" t="s">
        <v>330</v>
      </c>
      <c r="N178" s="44"/>
      <c r="O178" s="44" t="s">
        <v>331</v>
      </c>
      <c r="P178" s="44"/>
      <c r="Q178" s="44"/>
      <c r="R178" s="44"/>
      <c r="S178" s="44" t="s">
        <v>68</v>
      </c>
      <c r="T178" s="44"/>
      <c r="U178" s="44"/>
      <c r="V178" s="33">
        <f t="shared" ref="V178:V186" si="177">0</f>
        <v>0</v>
      </c>
      <c r="W178" s="33"/>
      <c r="X178" s="33">
        <f t="shared" si="164"/>
        <v>0</v>
      </c>
      <c r="Y178" s="33"/>
      <c r="Z178" s="33">
        <f t="shared" si="165"/>
        <v>0</v>
      </c>
      <c r="AA178" s="33"/>
      <c r="AB178" s="6">
        <f t="shared" si="166"/>
        <v>0</v>
      </c>
      <c r="AC178" s="33">
        <f t="shared" si="166"/>
        <v>0</v>
      </c>
      <c r="AD178" s="33"/>
      <c r="AE178" s="6">
        <f t="shared" si="167"/>
        <v>0</v>
      </c>
      <c r="AF178" s="33">
        <f t="shared" si="167"/>
        <v>0</v>
      </c>
      <c r="AG178" s="33"/>
      <c r="AH178" s="6">
        <f t="shared" si="168"/>
        <v>0</v>
      </c>
      <c r="AI178" s="33">
        <f t="shared" si="168"/>
        <v>0</v>
      </c>
      <c r="AJ178" s="33"/>
      <c r="AK178" s="6">
        <f t="shared" si="173"/>
        <v>0</v>
      </c>
      <c r="AL178" s="33">
        <f t="shared" ref="AL178:AL186" si="178">0</f>
        <v>0</v>
      </c>
      <c r="AM178" s="33"/>
      <c r="AN178" s="6">
        <f t="shared" si="174"/>
        <v>0</v>
      </c>
      <c r="AO178" s="6">
        <f t="shared" ref="AO178:AO184" si="179">0</f>
        <v>0</v>
      </c>
      <c r="AP178" s="33">
        <f t="shared" si="175"/>
        <v>0</v>
      </c>
      <c r="AQ178" s="33"/>
      <c r="AR178" s="6">
        <f t="shared" si="176"/>
        <v>0</v>
      </c>
      <c r="AS178" s="6">
        <f t="shared" si="176"/>
        <v>0</v>
      </c>
      <c r="AT178" s="6">
        <f t="shared" si="176"/>
        <v>0</v>
      </c>
      <c r="AU178" s="6">
        <f t="shared" si="176"/>
        <v>0</v>
      </c>
      <c r="AV178" s="6">
        <f t="shared" si="176"/>
        <v>0</v>
      </c>
      <c r="AW178" s="6">
        <f t="shared" si="176"/>
        <v>0</v>
      </c>
      <c r="AX178" s="6">
        <f t="shared" si="176"/>
        <v>0</v>
      </c>
      <c r="AY178" s="6">
        <f t="shared" si="176"/>
        <v>0</v>
      </c>
      <c r="AZ178" s="33">
        <f t="shared" ref="AZ178:AZ184" si="180">0</f>
        <v>0</v>
      </c>
      <c r="BA178" s="33"/>
      <c r="BB178" s="33"/>
      <c r="BC178" s="6">
        <f t="shared" si="172"/>
        <v>0</v>
      </c>
    </row>
    <row r="179" spans="1:55" s="1" customFormat="1" ht="54.95" customHeight="1" x14ac:dyDescent="0.2">
      <c r="A179" s="41" t="s">
        <v>332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4" t="s">
        <v>333</v>
      </c>
      <c r="N179" s="44"/>
      <c r="O179" s="44" t="s">
        <v>334</v>
      </c>
      <c r="P179" s="44"/>
      <c r="Q179" s="44"/>
      <c r="R179" s="44"/>
      <c r="S179" s="44" t="s">
        <v>68</v>
      </c>
      <c r="T179" s="44"/>
      <c r="U179" s="44"/>
      <c r="V179" s="33">
        <f t="shared" si="177"/>
        <v>0</v>
      </c>
      <c r="W179" s="33"/>
      <c r="X179" s="33">
        <f t="shared" si="164"/>
        <v>0</v>
      </c>
      <c r="Y179" s="33"/>
      <c r="Z179" s="33">
        <f t="shared" si="165"/>
        <v>0</v>
      </c>
      <c r="AA179" s="33"/>
      <c r="AB179" s="6">
        <f t="shared" si="166"/>
        <v>0</v>
      </c>
      <c r="AC179" s="33">
        <f t="shared" si="166"/>
        <v>0</v>
      </c>
      <c r="AD179" s="33"/>
      <c r="AE179" s="6">
        <f t="shared" si="167"/>
        <v>0</v>
      </c>
      <c r="AF179" s="33">
        <f t="shared" si="167"/>
        <v>0</v>
      </c>
      <c r="AG179" s="33"/>
      <c r="AH179" s="6">
        <f t="shared" si="168"/>
        <v>0</v>
      </c>
      <c r="AI179" s="33">
        <f t="shared" si="168"/>
        <v>0</v>
      </c>
      <c r="AJ179" s="33"/>
      <c r="AK179" s="6">
        <f t="shared" si="173"/>
        <v>0</v>
      </c>
      <c r="AL179" s="33">
        <f t="shared" si="178"/>
        <v>0</v>
      </c>
      <c r="AM179" s="33"/>
      <c r="AN179" s="6">
        <f t="shared" si="174"/>
        <v>0</v>
      </c>
      <c r="AO179" s="6">
        <f t="shared" si="179"/>
        <v>0</v>
      </c>
      <c r="AP179" s="33">
        <f t="shared" si="175"/>
        <v>0</v>
      </c>
      <c r="AQ179" s="33"/>
      <c r="AR179" s="6">
        <f t="shared" si="176"/>
        <v>0</v>
      </c>
      <c r="AS179" s="6">
        <f t="shared" si="176"/>
        <v>0</v>
      </c>
      <c r="AT179" s="6">
        <f t="shared" si="176"/>
        <v>0</v>
      </c>
      <c r="AU179" s="6">
        <f t="shared" si="176"/>
        <v>0</v>
      </c>
      <c r="AV179" s="6">
        <f t="shared" si="176"/>
        <v>0</v>
      </c>
      <c r="AW179" s="6">
        <f t="shared" si="176"/>
        <v>0</v>
      </c>
      <c r="AX179" s="6">
        <f t="shared" si="176"/>
        <v>0</v>
      </c>
      <c r="AY179" s="6">
        <f t="shared" si="176"/>
        <v>0</v>
      </c>
      <c r="AZ179" s="33">
        <f t="shared" si="180"/>
        <v>0</v>
      </c>
      <c r="BA179" s="33"/>
      <c r="BB179" s="33"/>
      <c r="BC179" s="6">
        <f t="shared" si="172"/>
        <v>0</v>
      </c>
    </row>
    <row r="180" spans="1:55" s="1" customFormat="1" ht="14.1" customHeight="1" x14ac:dyDescent="0.2">
      <c r="A180" s="41" t="s">
        <v>335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4" t="s">
        <v>336</v>
      </c>
      <c r="N180" s="44"/>
      <c r="O180" s="44" t="s">
        <v>334</v>
      </c>
      <c r="P180" s="44"/>
      <c r="Q180" s="44"/>
      <c r="R180" s="44"/>
      <c r="S180" s="44" t="s">
        <v>68</v>
      </c>
      <c r="T180" s="44"/>
      <c r="U180" s="44"/>
      <c r="V180" s="33">
        <f t="shared" si="177"/>
        <v>0</v>
      </c>
      <c r="W180" s="33"/>
      <c r="X180" s="33">
        <f t="shared" si="164"/>
        <v>0</v>
      </c>
      <c r="Y180" s="33"/>
      <c r="Z180" s="33">
        <f t="shared" si="165"/>
        <v>0</v>
      </c>
      <c r="AA180" s="33"/>
      <c r="AB180" s="6">
        <f t="shared" si="166"/>
        <v>0</v>
      </c>
      <c r="AC180" s="33">
        <f t="shared" si="166"/>
        <v>0</v>
      </c>
      <c r="AD180" s="33"/>
      <c r="AE180" s="6">
        <f t="shared" si="167"/>
        <v>0</v>
      </c>
      <c r="AF180" s="33">
        <f t="shared" si="167"/>
        <v>0</v>
      </c>
      <c r="AG180" s="33"/>
      <c r="AH180" s="6">
        <f t="shared" si="168"/>
        <v>0</v>
      </c>
      <c r="AI180" s="33">
        <f t="shared" si="168"/>
        <v>0</v>
      </c>
      <c r="AJ180" s="33"/>
      <c r="AK180" s="6">
        <f t="shared" si="173"/>
        <v>0</v>
      </c>
      <c r="AL180" s="33">
        <f t="shared" si="178"/>
        <v>0</v>
      </c>
      <c r="AM180" s="33"/>
      <c r="AN180" s="6">
        <f t="shared" si="174"/>
        <v>0</v>
      </c>
      <c r="AO180" s="6">
        <f t="shared" si="179"/>
        <v>0</v>
      </c>
      <c r="AP180" s="33">
        <f t="shared" si="175"/>
        <v>0</v>
      </c>
      <c r="AQ180" s="33"/>
      <c r="AR180" s="6">
        <f t="shared" si="176"/>
        <v>0</v>
      </c>
      <c r="AS180" s="6">
        <f t="shared" si="176"/>
        <v>0</v>
      </c>
      <c r="AT180" s="6">
        <f t="shared" si="176"/>
        <v>0</v>
      </c>
      <c r="AU180" s="6">
        <f t="shared" si="176"/>
        <v>0</v>
      </c>
      <c r="AV180" s="6">
        <f t="shared" si="176"/>
        <v>0</v>
      </c>
      <c r="AW180" s="6">
        <f t="shared" si="176"/>
        <v>0</v>
      </c>
      <c r="AX180" s="6">
        <f t="shared" si="176"/>
        <v>0</v>
      </c>
      <c r="AY180" s="6">
        <f t="shared" si="176"/>
        <v>0</v>
      </c>
      <c r="AZ180" s="33">
        <f t="shared" si="180"/>
        <v>0</v>
      </c>
      <c r="BA180" s="33"/>
      <c r="BB180" s="33"/>
      <c r="BC180" s="6">
        <f t="shared" si="172"/>
        <v>0</v>
      </c>
    </row>
    <row r="181" spans="1:55" s="1" customFormat="1" ht="14.1" customHeight="1" x14ac:dyDescent="0.2">
      <c r="A181" s="42" t="s">
        <v>337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38" t="s">
        <v>338</v>
      </c>
      <c r="N181" s="38"/>
      <c r="O181" s="38" t="s">
        <v>334</v>
      </c>
      <c r="P181" s="38"/>
      <c r="Q181" s="38"/>
      <c r="R181" s="38"/>
      <c r="S181" s="38" t="s">
        <v>68</v>
      </c>
      <c r="T181" s="38"/>
      <c r="U181" s="38"/>
      <c r="V181" s="33">
        <f t="shared" si="177"/>
        <v>0</v>
      </c>
      <c r="W181" s="33"/>
      <c r="X181" s="33">
        <f t="shared" si="164"/>
        <v>0</v>
      </c>
      <c r="Y181" s="33"/>
      <c r="Z181" s="33">
        <f t="shared" si="165"/>
        <v>0</v>
      </c>
      <c r="AA181" s="33"/>
      <c r="AB181" s="6">
        <f t="shared" si="166"/>
        <v>0</v>
      </c>
      <c r="AC181" s="33">
        <f t="shared" si="166"/>
        <v>0</v>
      </c>
      <c r="AD181" s="33"/>
      <c r="AE181" s="6">
        <f t="shared" si="167"/>
        <v>0</v>
      </c>
      <c r="AF181" s="33">
        <f t="shared" si="167"/>
        <v>0</v>
      </c>
      <c r="AG181" s="33"/>
      <c r="AH181" s="6">
        <f t="shared" si="168"/>
        <v>0</v>
      </c>
      <c r="AI181" s="33">
        <f t="shared" si="168"/>
        <v>0</v>
      </c>
      <c r="AJ181" s="33"/>
      <c r="AK181" s="6">
        <f t="shared" si="173"/>
        <v>0</v>
      </c>
      <c r="AL181" s="33">
        <f t="shared" si="178"/>
        <v>0</v>
      </c>
      <c r="AM181" s="33"/>
      <c r="AN181" s="6">
        <f t="shared" si="174"/>
        <v>0</v>
      </c>
      <c r="AO181" s="6">
        <f t="shared" si="179"/>
        <v>0</v>
      </c>
      <c r="AP181" s="33">
        <f t="shared" si="175"/>
        <v>0</v>
      </c>
      <c r="AQ181" s="33"/>
      <c r="AR181" s="6">
        <f t="shared" si="176"/>
        <v>0</v>
      </c>
      <c r="AS181" s="6">
        <f t="shared" si="176"/>
        <v>0</v>
      </c>
      <c r="AT181" s="6">
        <f t="shared" si="176"/>
        <v>0</v>
      </c>
      <c r="AU181" s="6">
        <f t="shared" si="176"/>
        <v>0</v>
      </c>
      <c r="AV181" s="6">
        <f t="shared" si="176"/>
        <v>0</v>
      </c>
      <c r="AW181" s="6">
        <f t="shared" si="176"/>
        <v>0</v>
      </c>
      <c r="AX181" s="6">
        <f t="shared" si="176"/>
        <v>0</v>
      </c>
      <c r="AY181" s="6">
        <f t="shared" si="176"/>
        <v>0</v>
      </c>
      <c r="AZ181" s="33">
        <f t="shared" si="180"/>
        <v>0</v>
      </c>
      <c r="BA181" s="33"/>
      <c r="BB181" s="33"/>
      <c r="BC181" s="6">
        <f t="shared" si="172"/>
        <v>0</v>
      </c>
    </row>
    <row r="182" spans="1:55" s="1" customFormat="1" ht="33.950000000000003" customHeight="1" x14ac:dyDescent="0.2">
      <c r="A182" s="42" t="s">
        <v>339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8" t="s">
        <v>340</v>
      </c>
      <c r="N182" s="38"/>
      <c r="O182" s="38" t="s">
        <v>334</v>
      </c>
      <c r="P182" s="38"/>
      <c r="Q182" s="38"/>
      <c r="R182" s="38"/>
      <c r="S182" s="38" t="s">
        <v>68</v>
      </c>
      <c r="T182" s="38"/>
      <c r="U182" s="38"/>
      <c r="V182" s="33">
        <f t="shared" si="177"/>
        <v>0</v>
      </c>
      <c r="W182" s="33"/>
      <c r="X182" s="33">
        <f t="shared" si="164"/>
        <v>0</v>
      </c>
      <c r="Y182" s="33"/>
      <c r="Z182" s="33">
        <f t="shared" si="165"/>
        <v>0</v>
      </c>
      <c r="AA182" s="33"/>
      <c r="AB182" s="6">
        <f t="shared" si="166"/>
        <v>0</v>
      </c>
      <c r="AC182" s="33">
        <f t="shared" si="166"/>
        <v>0</v>
      </c>
      <c r="AD182" s="33"/>
      <c r="AE182" s="6">
        <f t="shared" si="167"/>
        <v>0</v>
      </c>
      <c r="AF182" s="33">
        <f t="shared" si="167"/>
        <v>0</v>
      </c>
      <c r="AG182" s="33"/>
      <c r="AH182" s="6">
        <f t="shared" si="168"/>
        <v>0</v>
      </c>
      <c r="AI182" s="33">
        <f t="shared" si="168"/>
        <v>0</v>
      </c>
      <c r="AJ182" s="33"/>
      <c r="AK182" s="6">
        <f t="shared" si="173"/>
        <v>0</v>
      </c>
      <c r="AL182" s="33">
        <f t="shared" si="178"/>
        <v>0</v>
      </c>
      <c r="AM182" s="33"/>
      <c r="AN182" s="6">
        <f t="shared" si="174"/>
        <v>0</v>
      </c>
      <c r="AO182" s="6">
        <f t="shared" si="179"/>
        <v>0</v>
      </c>
      <c r="AP182" s="33">
        <f t="shared" si="175"/>
        <v>0</v>
      </c>
      <c r="AQ182" s="33"/>
      <c r="AR182" s="6">
        <f t="shared" si="176"/>
        <v>0</v>
      </c>
      <c r="AS182" s="6">
        <f t="shared" si="176"/>
        <v>0</v>
      </c>
      <c r="AT182" s="6">
        <f t="shared" si="176"/>
        <v>0</v>
      </c>
      <c r="AU182" s="6">
        <f t="shared" si="176"/>
        <v>0</v>
      </c>
      <c r="AV182" s="6">
        <f t="shared" si="176"/>
        <v>0</v>
      </c>
      <c r="AW182" s="6">
        <f t="shared" si="176"/>
        <v>0</v>
      </c>
      <c r="AX182" s="6">
        <f t="shared" si="176"/>
        <v>0</v>
      </c>
      <c r="AY182" s="6">
        <f t="shared" si="176"/>
        <v>0</v>
      </c>
      <c r="AZ182" s="33">
        <f t="shared" si="180"/>
        <v>0</v>
      </c>
      <c r="BA182" s="33"/>
      <c r="BB182" s="33"/>
      <c r="BC182" s="6">
        <f t="shared" si="172"/>
        <v>0</v>
      </c>
    </row>
    <row r="183" spans="1:55" s="1" customFormat="1" ht="24" customHeight="1" x14ac:dyDescent="0.2">
      <c r="A183" s="41" t="s">
        <v>341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4" t="s">
        <v>342</v>
      </c>
      <c r="N183" s="44"/>
      <c r="O183" s="44" t="s">
        <v>67</v>
      </c>
      <c r="P183" s="44"/>
      <c r="Q183" s="44"/>
      <c r="R183" s="44"/>
      <c r="S183" s="44" t="s">
        <v>68</v>
      </c>
      <c r="T183" s="44"/>
      <c r="U183" s="44"/>
      <c r="V183" s="33">
        <f t="shared" si="177"/>
        <v>0</v>
      </c>
      <c r="W183" s="33"/>
      <c r="X183" s="33">
        <f t="shared" si="164"/>
        <v>0</v>
      </c>
      <c r="Y183" s="33"/>
      <c r="Z183" s="33">
        <f t="shared" si="165"/>
        <v>0</v>
      </c>
      <c r="AA183" s="33"/>
      <c r="AB183" s="6">
        <f t="shared" si="166"/>
        <v>0</v>
      </c>
      <c r="AC183" s="33">
        <f t="shared" si="166"/>
        <v>0</v>
      </c>
      <c r="AD183" s="33"/>
      <c r="AE183" s="6">
        <f t="shared" si="167"/>
        <v>0</v>
      </c>
      <c r="AF183" s="33">
        <f t="shared" si="167"/>
        <v>0</v>
      </c>
      <c r="AG183" s="33"/>
      <c r="AH183" s="6">
        <f t="shared" si="168"/>
        <v>0</v>
      </c>
      <c r="AI183" s="33">
        <f t="shared" si="168"/>
        <v>0</v>
      </c>
      <c r="AJ183" s="33"/>
      <c r="AK183" s="6">
        <f t="shared" si="173"/>
        <v>0</v>
      </c>
      <c r="AL183" s="33">
        <f t="shared" si="178"/>
        <v>0</v>
      </c>
      <c r="AM183" s="33"/>
      <c r="AN183" s="6">
        <f t="shared" si="174"/>
        <v>0</v>
      </c>
      <c r="AO183" s="6">
        <f t="shared" si="179"/>
        <v>0</v>
      </c>
      <c r="AP183" s="33">
        <f t="shared" si="175"/>
        <v>0</v>
      </c>
      <c r="AQ183" s="33"/>
      <c r="AR183" s="6">
        <f t="shared" si="176"/>
        <v>0</v>
      </c>
      <c r="AS183" s="6">
        <f t="shared" si="176"/>
        <v>0</v>
      </c>
      <c r="AT183" s="6">
        <f t="shared" si="176"/>
        <v>0</v>
      </c>
      <c r="AU183" s="6">
        <f t="shared" si="176"/>
        <v>0</v>
      </c>
      <c r="AV183" s="6">
        <f t="shared" si="176"/>
        <v>0</v>
      </c>
      <c r="AW183" s="6">
        <f t="shared" si="176"/>
        <v>0</v>
      </c>
      <c r="AX183" s="6">
        <f t="shared" si="176"/>
        <v>0</v>
      </c>
      <c r="AY183" s="6">
        <f t="shared" si="176"/>
        <v>0</v>
      </c>
      <c r="AZ183" s="33">
        <f t="shared" si="180"/>
        <v>0</v>
      </c>
      <c r="BA183" s="33"/>
      <c r="BB183" s="33"/>
      <c r="BC183" s="6">
        <f t="shared" si="172"/>
        <v>0</v>
      </c>
    </row>
    <row r="184" spans="1:55" s="1" customFormat="1" ht="33.950000000000003" customHeight="1" x14ac:dyDescent="0.2">
      <c r="A184" s="41" t="s">
        <v>343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4" t="s">
        <v>344</v>
      </c>
      <c r="N184" s="44"/>
      <c r="O184" s="44" t="s">
        <v>67</v>
      </c>
      <c r="P184" s="44"/>
      <c r="Q184" s="44"/>
      <c r="R184" s="44"/>
      <c r="S184" s="44" t="s">
        <v>68</v>
      </c>
      <c r="T184" s="44"/>
      <c r="U184" s="44"/>
      <c r="V184" s="33">
        <f t="shared" si="177"/>
        <v>0</v>
      </c>
      <c r="W184" s="33"/>
      <c r="X184" s="33">
        <f t="shared" si="164"/>
        <v>0</v>
      </c>
      <c r="Y184" s="33"/>
      <c r="Z184" s="33">
        <f t="shared" si="165"/>
        <v>0</v>
      </c>
      <c r="AA184" s="33"/>
      <c r="AB184" s="6">
        <f t="shared" si="166"/>
        <v>0</v>
      </c>
      <c r="AC184" s="33">
        <f t="shared" si="166"/>
        <v>0</v>
      </c>
      <c r="AD184" s="33"/>
      <c r="AE184" s="6">
        <f t="shared" si="167"/>
        <v>0</v>
      </c>
      <c r="AF184" s="33">
        <f t="shared" si="167"/>
        <v>0</v>
      </c>
      <c r="AG184" s="33"/>
      <c r="AH184" s="6">
        <f t="shared" si="168"/>
        <v>0</v>
      </c>
      <c r="AI184" s="33">
        <f t="shared" si="168"/>
        <v>0</v>
      </c>
      <c r="AJ184" s="33"/>
      <c r="AK184" s="6">
        <f t="shared" si="173"/>
        <v>0</v>
      </c>
      <c r="AL184" s="33">
        <f t="shared" si="178"/>
        <v>0</v>
      </c>
      <c r="AM184" s="33"/>
      <c r="AN184" s="6">
        <f t="shared" si="174"/>
        <v>0</v>
      </c>
      <c r="AO184" s="6">
        <f t="shared" si="179"/>
        <v>0</v>
      </c>
      <c r="AP184" s="33">
        <f t="shared" si="175"/>
        <v>0</v>
      </c>
      <c r="AQ184" s="33"/>
      <c r="AR184" s="6">
        <f t="shared" si="176"/>
        <v>0</v>
      </c>
      <c r="AS184" s="6">
        <f t="shared" si="176"/>
        <v>0</v>
      </c>
      <c r="AT184" s="6">
        <f t="shared" si="176"/>
        <v>0</v>
      </c>
      <c r="AU184" s="6">
        <f t="shared" si="176"/>
        <v>0</v>
      </c>
      <c r="AV184" s="6">
        <f t="shared" si="176"/>
        <v>0</v>
      </c>
      <c r="AW184" s="6">
        <f t="shared" si="176"/>
        <v>0</v>
      </c>
      <c r="AX184" s="6">
        <f t="shared" si="176"/>
        <v>0</v>
      </c>
      <c r="AY184" s="6">
        <f t="shared" si="176"/>
        <v>0</v>
      </c>
      <c r="AZ184" s="33">
        <f t="shared" si="180"/>
        <v>0</v>
      </c>
      <c r="BA184" s="33"/>
      <c r="BB184" s="33"/>
      <c r="BC184" s="6">
        <f t="shared" si="172"/>
        <v>0</v>
      </c>
    </row>
    <row r="185" spans="1:55" s="1" customFormat="1" ht="45" customHeight="1" x14ac:dyDescent="0.2">
      <c r="A185" s="41" t="s">
        <v>345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4" t="s">
        <v>346</v>
      </c>
      <c r="N185" s="44"/>
      <c r="O185" s="44" t="s">
        <v>67</v>
      </c>
      <c r="P185" s="44"/>
      <c r="Q185" s="44"/>
      <c r="R185" s="44"/>
      <c r="S185" s="44" t="s">
        <v>68</v>
      </c>
      <c r="T185" s="44"/>
      <c r="U185" s="44"/>
      <c r="V185" s="33">
        <f t="shared" si="177"/>
        <v>0</v>
      </c>
      <c r="W185" s="33"/>
      <c r="X185" s="33">
        <f t="shared" si="164"/>
        <v>0</v>
      </c>
      <c r="Y185" s="33"/>
      <c r="Z185" s="33">
        <f t="shared" si="165"/>
        <v>0</v>
      </c>
      <c r="AA185" s="33"/>
      <c r="AB185" s="6">
        <f t="shared" si="166"/>
        <v>0</v>
      </c>
      <c r="AC185" s="33">
        <f t="shared" si="166"/>
        <v>0</v>
      </c>
      <c r="AD185" s="33"/>
      <c r="AE185" s="6">
        <f t="shared" si="167"/>
        <v>0</v>
      </c>
      <c r="AF185" s="33">
        <f t="shared" si="167"/>
        <v>0</v>
      </c>
      <c r="AG185" s="33"/>
      <c r="AH185" s="6">
        <f t="shared" si="168"/>
        <v>0</v>
      </c>
      <c r="AI185" s="33">
        <f t="shared" si="168"/>
        <v>0</v>
      </c>
      <c r="AJ185" s="33"/>
      <c r="AK185" s="6">
        <f t="shared" si="173"/>
        <v>0</v>
      </c>
      <c r="AL185" s="33">
        <f t="shared" si="178"/>
        <v>0</v>
      </c>
      <c r="AM185" s="33"/>
      <c r="AN185" s="6">
        <f t="shared" si="174"/>
        <v>0</v>
      </c>
      <c r="AO185" s="4" t="s">
        <v>243</v>
      </c>
      <c r="AP185" s="34" t="s">
        <v>243</v>
      </c>
      <c r="AQ185" s="34"/>
      <c r="AR185" s="4" t="s">
        <v>243</v>
      </c>
      <c r="AS185" s="4" t="s">
        <v>243</v>
      </c>
      <c r="AT185" s="4" t="s">
        <v>243</v>
      </c>
      <c r="AU185" s="4" t="s">
        <v>243</v>
      </c>
      <c r="AV185" s="4" t="s">
        <v>243</v>
      </c>
      <c r="AW185" s="4" t="s">
        <v>243</v>
      </c>
      <c r="AX185" s="4" t="s">
        <v>243</v>
      </c>
      <c r="AY185" s="4" t="s">
        <v>243</v>
      </c>
      <c r="AZ185" s="34" t="s">
        <v>243</v>
      </c>
      <c r="BA185" s="34"/>
      <c r="BB185" s="34"/>
      <c r="BC185" s="4" t="s">
        <v>243</v>
      </c>
    </row>
    <row r="186" spans="1:55" s="1" customFormat="1" ht="14.1" customHeight="1" x14ac:dyDescent="0.2">
      <c r="A186" s="41" t="s">
        <v>347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4" t="s">
        <v>348</v>
      </c>
      <c r="N186" s="44"/>
      <c r="O186" s="44" t="s">
        <v>67</v>
      </c>
      <c r="P186" s="44"/>
      <c r="Q186" s="44"/>
      <c r="R186" s="44"/>
      <c r="S186" s="44" t="s">
        <v>68</v>
      </c>
      <c r="T186" s="44"/>
      <c r="U186" s="44"/>
      <c r="V186" s="33">
        <f t="shared" si="177"/>
        <v>0</v>
      </c>
      <c r="W186" s="33"/>
      <c r="X186" s="33">
        <f t="shared" si="164"/>
        <v>0</v>
      </c>
      <c r="Y186" s="33"/>
      <c r="Z186" s="33">
        <f t="shared" si="165"/>
        <v>0</v>
      </c>
      <c r="AA186" s="33"/>
      <c r="AB186" s="6">
        <f t="shared" si="166"/>
        <v>0</v>
      </c>
      <c r="AC186" s="33">
        <f t="shared" si="166"/>
        <v>0</v>
      </c>
      <c r="AD186" s="33"/>
      <c r="AE186" s="6">
        <f t="shared" si="167"/>
        <v>0</v>
      </c>
      <c r="AF186" s="33">
        <f t="shared" si="167"/>
        <v>0</v>
      </c>
      <c r="AG186" s="33"/>
      <c r="AH186" s="6">
        <f t="shared" si="168"/>
        <v>0</v>
      </c>
      <c r="AI186" s="33">
        <f t="shared" si="168"/>
        <v>0</v>
      </c>
      <c r="AJ186" s="33"/>
      <c r="AK186" s="6">
        <f t="shared" si="173"/>
        <v>0</v>
      </c>
      <c r="AL186" s="33">
        <f t="shared" si="178"/>
        <v>0</v>
      </c>
      <c r="AM186" s="33"/>
      <c r="AN186" s="6">
        <f t="shared" si="174"/>
        <v>0</v>
      </c>
      <c r="AO186" s="6">
        <f>0</f>
        <v>0</v>
      </c>
      <c r="AP186" s="33">
        <f>0</f>
        <v>0</v>
      </c>
      <c r="AQ186" s="33"/>
      <c r="AR186" s="6">
        <f t="shared" ref="AR186:AZ186" si="181">0</f>
        <v>0</v>
      </c>
      <c r="AS186" s="6">
        <f t="shared" si="181"/>
        <v>0</v>
      </c>
      <c r="AT186" s="6">
        <f t="shared" si="181"/>
        <v>0</v>
      </c>
      <c r="AU186" s="6">
        <f t="shared" si="181"/>
        <v>0</v>
      </c>
      <c r="AV186" s="6">
        <f t="shared" si="181"/>
        <v>0</v>
      </c>
      <c r="AW186" s="6">
        <f t="shared" si="181"/>
        <v>0</v>
      </c>
      <c r="AX186" s="6">
        <f t="shared" si="181"/>
        <v>0</v>
      </c>
      <c r="AY186" s="6">
        <f t="shared" si="181"/>
        <v>0</v>
      </c>
      <c r="AZ186" s="33">
        <f t="shared" si="181"/>
        <v>0</v>
      </c>
      <c r="BA186" s="33"/>
      <c r="BB186" s="33"/>
      <c r="BC186" s="6">
        <f>0</f>
        <v>0</v>
      </c>
    </row>
    <row r="187" spans="1:55" s="1" customFormat="1" ht="14.1" customHeight="1" x14ac:dyDescent="0.2">
      <c r="A187" s="9" t="s">
        <v>16</v>
      </c>
      <c r="B187" s="52" t="s">
        <v>144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6" t="s">
        <v>16</v>
      </c>
      <c r="N187" s="36"/>
      <c r="O187" s="36" t="s">
        <v>16</v>
      </c>
      <c r="P187" s="36"/>
      <c r="Q187" s="36"/>
      <c r="R187" s="36"/>
      <c r="S187" s="36" t="s">
        <v>16</v>
      </c>
      <c r="T187" s="36"/>
      <c r="U187" s="36"/>
      <c r="V187" s="29" t="s">
        <v>16</v>
      </c>
      <c r="W187" s="29"/>
      <c r="X187" s="29" t="s">
        <v>16</v>
      </c>
      <c r="Y187" s="29"/>
      <c r="Z187" s="29" t="s">
        <v>16</v>
      </c>
      <c r="AA187" s="29"/>
      <c r="AB187" s="7" t="s">
        <v>16</v>
      </c>
      <c r="AC187" s="29" t="s">
        <v>16</v>
      </c>
      <c r="AD187" s="29"/>
      <c r="AE187" s="7" t="s">
        <v>16</v>
      </c>
      <c r="AF187" s="29" t="s">
        <v>16</v>
      </c>
      <c r="AG187" s="29"/>
      <c r="AH187" s="7" t="s">
        <v>16</v>
      </c>
      <c r="AI187" s="29" t="s">
        <v>16</v>
      </c>
      <c r="AJ187" s="29"/>
      <c r="AK187" s="7" t="s">
        <v>16</v>
      </c>
      <c r="AL187" s="29" t="s">
        <v>16</v>
      </c>
      <c r="AM187" s="29"/>
      <c r="AN187" s="7" t="s">
        <v>16</v>
      </c>
      <c r="AO187" s="7" t="s">
        <v>16</v>
      </c>
      <c r="AP187" s="29" t="s">
        <v>16</v>
      </c>
      <c r="AQ187" s="29"/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7" t="s">
        <v>16</v>
      </c>
      <c r="AZ187" s="29" t="s">
        <v>16</v>
      </c>
      <c r="BA187" s="29"/>
      <c r="BB187" s="29"/>
      <c r="BC187" s="7" t="s">
        <v>16</v>
      </c>
    </row>
    <row r="188" spans="1:55" s="1" customFormat="1" ht="14.1" customHeight="1" x14ac:dyDescent="0.2">
      <c r="A188" s="10" t="s">
        <v>16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1" t="s">
        <v>350</v>
      </c>
      <c r="N188" s="31"/>
      <c r="O188" s="31" t="s">
        <v>351</v>
      </c>
      <c r="P188" s="31"/>
      <c r="Q188" s="31"/>
      <c r="R188" s="31"/>
      <c r="S188" s="31" t="s">
        <v>68</v>
      </c>
      <c r="T188" s="31"/>
      <c r="U188" s="31"/>
      <c r="V188" s="27">
        <f>0</f>
        <v>0</v>
      </c>
      <c r="W188" s="27"/>
      <c r="X188" s="27">
        <f>0</f>
        <v>0</v>
      </c>
      <c r="Y188" s="27"/>
      <c r="Z188" s="27">
        <f>0</f>
        <v>0</v>
      </c>
      <c r="AA188" s="27"/>
      <c r="AB188" s="8">
        <f>0</f>
        <v>0</v>
      </c>
      <c r="AC188" s="27">
        <f>0</f>
        <v>0</v>
      </c>
      <c r="AD188" s="27"/>
      <c r="AE188" s="8">
        <f>0</f>
        <v>0</v>
      </c>
      <c r="AF188" s="27">
        <f>0</f>
        <v>0</v>
      </c>
      <c r="AG188" s="27"/>
      <c r="AH188" s="8">
        <f>0</f>
        <v>0</v>
      </c>
      <c r="AI188" s="27">
        <f>0</f>
        <v>0</v>
      </c>
      <c r="AJ188" s="27"/>
      <c r="AK188" s="8">
        <f>0</f>
        <v>0</v>
      </c>
      <c r="AL188" s="27">
        <f>0</f>
        <v>0</v>
      </c>
      <c r="AM188" s="27"/>
      <c r="AN188" s="8">
        <f t="shared" ref="AN188:AP189" si="182">0</f>
        <v>0</v>
      </c>
      <c r="AO188" s="8">
        <f t="shared" si="182"/>
        <v>0</v>
      </c>
      <c r="AP188" s="27">
        <f t="shared" si="182"/>
        <v>0</v>
      </c>
      <c r="AQ188" s="27"/>
      <c r="AR188" s="8">
        <f t="shared" ref="AR188:AZ189" si="183">0</f>
        <v>0</v>
      </c>
      <c r="AS188" s="8">
        <f t="shared" si="183"/>
        <v>0</v>
      </c>
      <c r="AT188" s="8">
        <f t="shared" si="183"/>
        <v>0</v>
      </c>
      <c r="AU188" s="8">
        <f t="shared" si="183"/>
        <v>0</v>
      </c>
      <c r="AV188" s="8">
        <f t="shared" si="183"/>
        <v>0</v>
      </c>
      <c r="AW188" s="8">
        <f t="shared" si="183"/>
        <v>0</v>
      </c>
      <c r="AX188" s="8">
        <f t="shared" si="183"/>
        <v>0</v>
      </c>
      <c r="AY188" s="8">
        <f t="shared" si="183"/>
        <v>0</v>
      </c>
      <c r="AZ188" s="27">
        <f t="shared" si="183"/>
        <v>0</v>
      </c>
      <c r="BA188" s="27"/>
      <c r="BB188" s="27"/>
      <c r="BC188" s="8">
        <f>0</f>
        <v>0</v>
      </c>
    </row>
    <row r="189" spans="1:55" s="1" customFormat="1" ht="14.1" customHeight="1" x14ac:dyDescent="0.2">
      <c r="A189" s="41" t="s">
        <v>352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4" t="s">
        <v>353</v>
      </c>
      <c r="N189" s="44"/>
      <c r="O189" s="44" t="s">
        <v>354</v>
      </c>
      <c r="P189" s="44"/>
      <c r="Q189" s="44"/>
      <c r="R189" s="44"/>
      <c r="S189" s="44" t="s">
        <v>68</v>
      </c>
      <c r="T189" s="44"/>
      <c r="U189" s="44"/>
      <c r="V189" s="33">
        <f>0</f>
        <v>0</v>
      </c>
      <c r="W189" s="33"/>
      <c r="X189" s="33">
        <f>0</f>
        <v>0</v>
      </c>
      <c r="Y189" s="33"/>
      <c r="Z189" s="33">
        <f>0</f>
        <v>0</v>
      </c>
      <c r="AA189" s="33"/>
      <c r="AB189" s="6">
        <f>0</f>
        <v>0</v>
      </c>
      <c r="AC189" s="33">
        <f>0</f>
        <v>0</v>
      </c>
      <c r="AD189" s="33"/>
      <c r="AE189" s="6">
        <f>0</f>
        <v>0</v>
      </c>
      <c r="AF189" s="33">
        <f>0</f>
        <v>0</v>
      </c>
      <c r="AG189" s="33"/>
      <c r="AH189" s="6">
        <f>0</f>
        <v>0</v>
      </c>
      <c r="AI189" s="33">
        <f>0</f>
        <v>0</v>
      </c>
      <c r="AJ189" s="33"/>
      <c r="AK189" s="6">
        <f>0</f>
        <v>0</v>
      </c>
      <c r="AL189" s="33">
        <f>0</f>
        <v>0</v>
      </c>
      <c r="AM189" s="33"/>
      <c r="AN189" s="6">
        <f t="shared" si="182"/>
        <v>0</v>
      </c>
      <c r="AO189" s="6">
        <f t="shared" si="182"/>
        <v>0</v>
      </c>
      <c r="AP189" s="33">
        <f t="shared" si="182"/>
        <v>0</v>
      </c>
      <c r="AQ189" s="33"/>
      <c r="AR189" s="6">
        <f t="shared" si="183"/>
        <v>0</v>
      </c>
      <c r="AS189" s="6">
        <f t="shared" si="183"/>
        <v>0</v>
      </c>
      <c r="AT189" s="6">
        <f t="shared" si="183"/>
        <v>0</v>
      </c>
      <c r="AU189" s="6">
        <f t="shared" si="183"/>
        <v>0</v>
      </c>
      <c r="AV189" s="6">
        <f t="shared" si="183"/>
        <v>0</v>
      </c>
      <c r="AW189" s="6">
        <f t="shared" si="183"/>
        <v>0</v>
      </c>
      <c r="AX189" s="6">
        <f t="shared" si="183"/>
        <v>0</v>
      </c>
      <c r="AY189" s="6">
        <f t="shared" si="183"/>
        <v>0</v>
      </c>
      <c r="AZ189" s="33">
        <f t="shared" si="183"/>
        <v>0</v>
      </c>
      <c r="BA189" s="33"/>
      <c r="BB189" s="33"/>
      <c r="BC189" s="6">
        <f>0</f>
        <v>0</v>
      </c>
    </row>
    <row r="190" spans="1:55" s="1" customFormat="1" ht="14.1" customHeight="1" x14ac:dyDescent="0.2">
      <c r="A190" s="55" t="s">
        <v>16</v>
      </c>
      <c r="B190" s="55"/>
      <c r="C190" s="52" t="s">
        <v>197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36" t="s">
        <v>16</v>
      </c>
      <c r="N190" s="36"/>
      <c r="O190" s="36" t="s">
        <v>16</v>
      </c>
      <c r="P190" s="36"/>
      <c r="Q190" s="36"/>
      <c r="R190" s="36"/>
      <c r="S190" s="36" t="s">
        <v>16</v>
      </c>
      <c r="T190" s="36"/>
      <c r="U190" s="36"/>
      <c r="V190" s="29" t="s">
        <v>16</v>
      </c>
      <c r="W190" s="29"/>
      <c r="X190" s="29" t="s">
        <v>16</v>
      </c>
      <c r="Y190" s="29"/>
      <c r="Z190" s="29" t="s">
        <v>16</v>
      </c>
      <c r="AA190" s="29"/>
      <c r="AB190" s="7" t="s">
        <v>16</v>
      </c>
      <c r="AC190" s="29" t="s">
        <v>16</v>
      </c>
      <c r="AD190" s="29"/>
      <c r="AE190" s="7" t="s">
        <v>16</v>
      </c>
      <c r="AF190" s="29" t="s">
        <v>16</v>
      </c>
      <c r="AG190" s="29"/>
      <c r="AH190" s="7" t="s">
        <v>16</v>
      </c>
      <c r="AI190" s="29" t="s">
        <v>16</v>
      </c>
      <c r="AJ190" s="29"/>
      <c r="AK190" s="7" t="s">
        <v>16</v>
      </c>
      <c r="AL190" s="29" t="s">
        <v>16</v>
      </c>
      <c r="AM190" s="29"/>
      <c r="AN190" s="7" t="s">
        <v>16</v>
      </c>
      <c r="AO190" s="7" t="s">
        <v>16</v>
      </c>
      <c r="AP190" s="29" t="s">
        <v>16</v>
      </c>
      <c r="AQ190" s="29"/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7" t="s">
        <v>16</v>
      </c>
      <c r="AZ190" s="29" t="s">
        <v>16</v>
      </c>
      <c r="BA190" s="29"/>
      <c r="BB190" s="29"/>
      <c r="BC190" s="7" t="s">
        <v>16</v>
      </c>
    </row>
    <row r="191" spans="1:55" s="1" customFormat="1" ht="24" customHeight="1" x14ac:dyDescent="0.2">
      <c r="A191" s="30" t="s">
        <v>355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356</v>
      </c>
      <c r="N191" s="31"/>
      <c r="O191" s="31" t="s">
        <v>351</v>
      </c>
      <c r="P191" s="31"/>
      <c r="Q191" s="31"/>
      <c r="R191" s="31"/>
      <c r="S191" s="31" t="s">
        <v>68</v>
      </c>
      <c r="T191" s="31"/>
      <c r="U191" s="31"/>
      <c r="V191" s="27">
        <f t="shared" ref="V191:V208" si="184">0</f>
        <v>0</v>
      </c>
      <c r="W191" s="27"/>
      <c r="X191" s="27">
        <f t="shared" ref="X191:X208" si="185">0</f>
        <v>0</v>
      </c>
      <c r="Y191" s="27"/>
      <c r="Z191" s="27">
        <f t="shared" ref="Z191:Z208" si="186">0</f>
        <v>0</v>
      </c>
      <c r="AA191" s="27"/>
      <c r="AB191" s="8">
        <f t="shared" ref="AB191:AC208" si="187">0</f>
        <v>0</v>
      </c>
      <c r="AC191" s="27">
        <f t="shared" si="187"/>
        <v>0</v>
      </c>
      <c r="AD191" s="27"/>
      <c r="AE191" s="8">
        <f t="shared" ref="AE191:AF208" si="188">0</f>
        <v>0</v>
      </c>
      <c r="AF191" s="27">
        <f t="shared" si="188"/>
        <v>0</v>
      </c>
      <c r="AG191" s="27"/>
      <c r="AH191" s="8">
        <f t="shared" ref="AH191:AI208" si="189">0</f>
        <v>0</v>
      </c>
      <c r="AI191" s="27">
        <f t="shared" si="189"/>
        <v>0</v>
      </c>
      <c r="AJ191" s="27"/>
      <c r="AK191" s="8">
        <f t="shared" ref="AK191:AL208" si="190">0</f>
        <v>0</v>
      </c>
      <c r="AL191" s="27">
        <f t="shared" si="190"/>
        <v>0</v>
      </c>
      <c r="AM191" s="27"/>
      <c r="AN191" s="8">
        <f t="shared" ref="AN191:AP208" si="191">0</f>
        <v>0</v>
      </c>
      <c r="AO191" s="8">
        <f t="shared" si="191"/>
        <v>0</v>
      </c>
      <c r="AP191" s="27">
        <f t="shared" si="191"/>
        <v>0</v>
      </c>
      <c r="AQ191" s="27"/>
      <c r="AR191" s="8">
        <f t="shared" ref="AR191:AZ200" si="192">0</f>
        <v>0</v>
      </c>
      <c r="AS191" s="8">
        <f t="shared" si="192"/>
        <v>0</v>
      </c>
      <c r="AT191" s="8">
        <f t="shared" si="192"/>
        <v>0</v>
      </c>
      <c r="AU191" s="8">
        <f t="shared" si="192"/>
        <v>0</v>
      </c>
      <c r="AV191" s="8">
        <f t="shared" si="192"/>
        <v>0</v>
      </c>
      <c r="AW191" s="8">
        <f t="shared" si="192"/>
        <v>0</v>
      </c>
      <c r="AX191" s="8">
        <f t="shared" si="192"/>
        <v>0</v>
      </c>
      <c r="AY191" s="8">
        <f t="shared" si="192"/>
        <v>0</v>
      </c>
      <c r="AZ191" s="27">
        <f t="shared" si="192"/>
        <v>0</v>
      </c>
      <c r="BA191" s="27"/>
      <c r="BB191" s="27"/>
      <c r="BC191" s="8">
        <f t="shared" ref="BC191:BC208" si="193">0</f>
        <v>0</v>
      </c>
    </row>
    <row r="192" spans="1:55" s="1" customFormat="1" ht="14.1" customHeight="1" x14ac:dyDescent="0.2">
      <c r="A192" s="42" t="s">
        <v>357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8" t="s">
        <v>358</v>
      </c>
      <c r="N192" s="38"/>
      <c r="O192" s="38" t="s">
        <v>351</v>
      </c>
      <c r="P192" s="38"/>
      <c r="Q192" s="38"/>
      <c r="R192" s="38"/>
      <c r="S192" s="38" t="s">
        <v>68</v>
      </c>
      <c r="T192" s="38"/>
      <c r="U192" s="38"/>
      <c r="V192" s="33">
        <f t="shared" si="184"/>
        <v>0</v>
      </c>
      <c r="W192" s="33"/>
      <c r="X192" s="33">
        <f t="shared" si="185"/>
        <v>0</v>
      </c>
      <c r="Y192" s="33"/>
      <c r="Z192" s="33">
        <f t="shared" si="186"/>
        <v>0</v>
      </c>
      <c r="AA192" s="33"/>
      <c r="AB192" s="6">
        <f t="shared" si="187"/>
        <v>0</v>
      </c>
      <c r="AC192" s="33">
        <f t="shared" si="187"/>
        <v>0</v>
      </c>
      <c r="AD192" s="33"/>
      <c r="AE192" s="6">
        <f t="shared" si="188"/>
        <v>0</v>
      </c>
      <c r="AF192" s="33">
        <f t="shared" si="188"/>
        <v>0</v>
      </c>
      <c r="AG192" s="33"/>
      <c r="AH192" s="6">
        <f t="shared" si="189"/>
        <v>0</v>
      </c>
      <c r="AI192" s="33">
        <f t="shared" si="189"/>
        <v>0</v>
      </c>
      <c r="AJ192" s="33"/>
      <c r="AK192" s="6">
        <f t="shared" si="190"/>
        <v>0</v>
      </c>
      <c r="AL192" s="33">
        <f t="shared" si="190"/>
        <v>0</v>
      </c>
      <c r="AM192" s="33"/>
      <c r="AN192" s="6">
        <f t="shared" si="191"/>
        <v>0</v>
      </c>
      <c r="AO192" s="6">
        <f t="shared" si="191"/>
        <v>0</v>
      </c>
      <c r="AP192" s="33">
        <f t="shared" si="191"/>
        <v>0</v>
      </c>
      <c r="AQ192" s="33"/>
      <c r="AR192" s="6">
        <f t="shared" si="192"/>
        <v>0</v>
      </c>
      <c r="AS192" s="6">
        <f t="shared" si="192"/>
        <v>0</v>
      </c>
      <c r="AT192" s="6">
        <f t="shared" si="192"/>
        <v>0</v>
      </c>
      <c r="AU192" s="6">
        <f t="shared" si="192"/>
        <v>0</v>
      </c>
      <c r="AV192" s="6">
        <f t="shared" si="192"/>
        <v>0</v>
      </c>
      <c r="AW192" s="6">
        <f t="shared" si="192"/>
        <v>0</v>
      </c>
      <c r="AX192" s="6">
        <f t="shared" si="192"/>
        <v>0</v>
      </c>
      <c r="AY192" s="6">
        <f t="shared" si="192"/>
        <v>0</v>
      </c>
      <c r="AZ192" s="33">
        <f t="shared" si="192"/>
        <v>0</v>
      </c>
      <c r="BA192" s="33"/>
      <c r="BB192" s="33"/>
      <c r="BC192" s="6">
        <f t="shared" si="193"/>
        <v>0</v>
      </c>
    </row>
    <row r="193" spans="1:55" s="1" customFormat="1" ht="33.950000000000003" customHeight="1" x14ac:dyDescent="0.2">
      <c r="A193" s="42" t="s">
        <v>359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8" t="s">
        <v>360</v>
      </c>
      <c r="N193" s="38"/>
      <c r="O193" s="38" t="s">
        <v>351</v>
      </c>
      <c r="P193" s="38"/>
      <c r="Q193" s="38"/>
      <c r="R193" s="38"/>
      <c r="S193" s="38" t="s">
        <v>68</v>
      </c>
      <c r="T193" s="38"/>
      <c r="U193" s="38"/>
      <c r="V193" s="33">
        <f t="shared" si="184"/>
        <v>0</v>
      </c>
      <c r="W193" s="33"/>
      <c r="X193" s="33">
        <f t="shared" si="185"/>
        <v>0</v>
      </c>
      <c r="Y193" s="33"/>
      <c r="Z193" s="33">
        <f t="shared" si="186"/>
        <v>0</v>
      </c>
      <c r="AA193" s="33"/>
      <c r="AB193" s="6">
        <f t="shared" si="187"/>
        <v>0</v>
      </c>
      <c r="AC193" s="33">
        <f t="shared" si="187"/>
        <v>0</v>
      </c>
      <c r="AD193" s="33"/>
      <c r="AE193" s="6">
        <f t="shared" si="188"/>
        <v>0</v>
      </c>
      <c r="AF193" s="33">
        <f t="shared" si="188"/>
        <v>0</v>
      </c>
      <c r="AG193" s="33"/>
      <c r="AH193" s="6">
        <f t="shared" si="189"/>
        <v>0</v>
      </c>
      <c r="AI193" s="33">
        <f t="shared" si="189"/>
        <v>0</v>
      </c>
      <c r="AJ193" s="33"/>
      <c r="AK193" s="6">
        <f t="shared" si="190"/>
        <v>0</v>
      </c>
      <c r="AL193" s="33">
        <f t="shared" si="190"/>
        <v>0</v>
      </c>
      <c r="AM193" s="33"/>
      <c r="AN193" s="6">
        <f t="shared" si="191"/>
        <v>0</v>
      </c>
      <c r="AO193" s="6">
        <f t="shared" si="191"/>
        <v>0</v>
      </c>
      <c r="AP193" s="33">
        <f t="shared" si="191"/>
        <v>0</v>
      </c>
      <c r="AQ193" s="33"/>
      <c r="AR193" s="6">
        <f t="shared" si="192"/>
        <v>0</v>
      </c>
      <c r="AS193" s="6">
        <f t="shared" si="192"/>
        <v>0</v>
      </c>
      <c r="AT193" s="6">
        <f t="shared" si="192"/>
        <v>0</v>
      </c>
      <c r="AU193" s="6">
        <f t="shared" si="192"/>
        <v>0</v>
      </c>
      <c r="AV193" s="6">
        <f t="shared" si="192"/>
        <v>0</v>
      </c>
      <c r="AW193" s="6">
        <f t="shared" si="192"/>
        <v>0</v>
      </c>
      <c r="AX193" s="6">
        <f t="shared" si="192"/>
        <v>0</v>
      </c>
      <c r="AY193" s="6">
        <f t="shared" si="192"/>
        <v>0</v>
      </c>
      <c r="AZ193" s="33">
        <f t="shared" si="192"/>
        <v>0</v>
      </c>
      <c r="BA193" s="33"/>
      <c r="BB193" s="33"/>
      <c r="BC193" s="6">
        <f t="shared" si="193"/>
        <v>0</v>
      </c>
    </row>
    <row r="194" spans="1:55" s="1" customFormat="1" ht="24" customHeight="1" x14ac:dyDescent="0.2">
      <c r="A194" s="42" t="s">
        <v>361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8" t="s">
        <v>362</v>
      </c>
      <c r="N194" s="38"/>
      <c r="O194" s="38" t="s">
        <v>351</v>
      </c>
      <c r="P194" s="38"/>
      <c r="Q194" s="38"/>
      <c r="R194" s="38"/>
      <c r="S194" s="38" t="s">
        <v>68</v>
      </c>
      <c r="T194" s="38"/>
      <c r="U194" s="38"/>
      <c r="V194" s="33">
        <f t="shared" si="184"/>
        <v>0</v>
      </c>
      <c r="W194" s="33"/>
      <c r="X194" s="33">
        <f t="shared" si="185"/>
        <v>0</v>
      </c>
      <c r="Y194" s="33"/>
      <c r="Z194" s="33">
        <f t="shared" si="186"/>
        <v>0</v>
      </c>
      <c r="AA194" s="33"/>
      <c r="AB194" s="6">
        <f t="shared" si="187"/>
        <v>0</v>
      </c>
      <c r="AC194" s="33">
        <f t="shared" si="187"/>
        <v>0</v>
      </c>
      <c r="AD194" s="33"/>
      <c r="AE194" s="6">
        <f t="shared" si="188"/>
        <v>0</v>
      </c>
      <c r="AF194" s="33">
        <f t="shared" si="188"/>
        <v>0</v>
      </c>
      <c r="AG194" s="33"/>
      <c r="AH194" s="6">
        <f t="shared" si="189"/>
        <v>0</v>
      </c>
      <c r="AI194" s="33">
        <f t="shared" si="189"/>
        <v>0</v>
      </c>
      <c r="AJ194" s="33"/>
      <c r="AK194" s="6">
        <f t="shared" si="190"/>
        <v>0</v>
      </c>
      <c r="AL194" s="33">
        <f t="shared" si="190"/>
        <v>0</v>
      </c>
      <c r="AM194" s="33"/>
      <c r="AN194" s="6">
        <f t="shared" si="191"/>
        <v>0</v>
      </c>
      <c r="AO194" s="6">
        <f t="shared" si="191"/>
        <v>0</v>
      </c>
      <c r="AP194" s="33">
        <f t="shared" si="191"/>
        <v>0</v>
      </c>
      <c r="AQ194" s="33"/>
      <c r="AR194" s="6">
        <f t="shared" si="192"/>
        <v>0</v>
      </c>
      <c r="AS194" s="6">
        <f t="shared" si="192"/>
        <v>0</v>
      </c>
      <c r="AT194" s="6">
        <f t="shared" si="192"/>
        <v>0</v>
      </c>
      <c r="AU194" s="6">
        <f t="shared" si="192"/>
        <v>0</v>
      </c>
      <c r="AV194" s="6">
        <f t="shared" si="192"/>
        <v>0</v>
      </c>
      <c r="AW194" s="6">
        <f t="shared" si="192"/>
        <v>0</v>
      </c>
      <c r="AX194" s="6">
        <f t="shared" si="192"/>
        <v>0</v>
      </c>
      <c r="AY194" s="6">
        <f t="shared" si="192"/>
        <v>0</v>
      </c>
      <c r="AZ194" s="33">
        <f t="shared" si="192"/>
        <v>0</v>
      </c>
      <c r="BA194" s="33"/>
      <c r="BB194" s="33"/>
      <c r="BC194" s="6">
        <f t="shared" si="193"/>
        <v>0</v>
      </c>
    </row>
    <row r="195" spans="1:55" s="1" customFormat="1" ht="14.1" customHeight="1" x14ac:dyDescent="0.2">
      <c r="A195" s="42" t="s">
        <v>363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8" t="s">
        <v>364</v>
      </c>
      <c r="N195" s="38"/>
      <c r="O195" s="38" t="s">
        <v>351</v>
      </c>
      <c r="P195" s="38"/>
      <c r="Q195" s="38"/>
      <c r="R195" s="38"/>
      <c r="S195" s="38" t="s">
        <v>68</v>
      </c>
      <c r="T195" s="38"/>
      <c r="U195" s="38"/>
      <c r="V195" s="33">
        <f t="shared" si="184"/>
        <v>0</v>
      </c>
      <c r="W195" s="33"/>
      <c r="X195" s="33">
        <f t="shared" si="185"/>
        <v>0</v>
      </c>
      <c r="Y195" s="33"/>
      <c r="Z195" s="33">
        <f t="shared" si="186"/>
        <v>0</v>
      </c>
      <c r="AA195" s="33"/>
      <c r="AB195" s="6">
        <f t="shared" si="187"/>
        <v>0</v>
      </c>
      <c r="AC195" s="33">
        <f t="shared" si="187"/>
        <v>0</v>
      </c>
      <c r="AD195" s="33"/>
      <c r="AE195" s="6">
        <f t="shared" si="188"/>
        <v>0</v>
      </c>
      <c r="AF195" s="33">
        <f t="shared" si="188"/>
        <v>0</v>
      </c>
      <c r="AG195" s="33"/>
      <c r="AH195" s="6">
        <f t="shared" si="189"/>
        <v>0</v>
      </c>
      <c r="AI195" s="33">
        <f t="shared" si="189"/>
        <v>0</v>
      </c>
      <c r="AJ195" s="33"/>
      <c r="AK195" s="6">
        <f t="shared" si="190"/>
        <v>0</v>
      </c>
      <c r="AL195" s="33">
        <f t="shared" si="190"/>
        <v>0</v>
      </c>
      <c r="AM195" s="33"/>
      <c r="AN195" s="6">
        <f t="shared" si="191"/>
        <v>0</v>
      </c>
      <c r="AO195" s="6">
        <f t="shared" si="191"/>
        <v>0</v>
      </c>
      <c r="AP195" s="33">
        <f t="shared" si="191"/>
        <v>0</v>
      </c>
      <c r="AQ195" s="33"/>
      <c r="AR195" s="6">
        <f t="shared" si="192"/>
        <v>0</v>
      </c>
      <c r="AS195" s="6">
        <f t="shared" si="192"/>
        <v>0</v>
      </c>
      <c r="AT195" s="6">
        <f t="shared" si="192"/>
        <v>0</v>
      </c>
      <c r="AU195" s="6">
        <f t="shared" si="192"/>
        <v>0</v>
      </c>
      <c r="AV195" s="6">
        <f t="shared" si="192"/>
        <v>0</v>
      </c>
      <c r="AW195" s="6">
        <f t="shared" si="192"/>
        <v>0</v>
      </c>
      <c r="AX195" s="6">
        <f t="shared" si="192"/>
        <v>0</v>
      </c>
      <c r="AY195" s="6">
        <f t="shared" si="192"/>
        <v>0</v>
      </c>
      <c r="AZ195" s="33">
        <f t="shared" si="192"/>
        <v>0</v>
      </c>
      <c r="BA195" s="33"/>
      <c r="BB195" s="33"/>
      <c r="BC195" s="6">
        <f t="shared" si="193"/>
        <v>0</v>
      </c>
    </row>
    <row r="196" spans="1:55" s="1" customFormat="1" ht="14.1" customHeight="1" x14ac:dyDescent="0.2">
      <c r="A196" s="42" t="s">
        <v>365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8" t="s">
        <v>366</v>
      </c>
      <c r="N196" s="38"/>
      <c r="O196" s="38" t="s">
        <v>351</v>
      </c>
      <c r="P196" s="38"/>
      <c r="Q196" s="38"/>
      <c r="R196" s="38"/>
      <c r="S196" s="38" t="s">
        <v>68</v>
      </c>
      <c r="T196" s="38"/>
      <c r="U196" s="38"/>
      <c r="V196" s="33">
        <f t="shared" si="184"/>
        <v>0</v>
      </c>
      <c r="W196" s="33"/>
      <c r="X196" s="33">
        <f t="shared" si="185"/>
        <v>0</v>
      </c>
      <c r="Y196" s="33"/>
      <c r="Z196" s="33">
        <f t="shared" si="186"/>
        <v>0</v>
      </c>
      <c r="AA196" s="33"/>
      <c r="AB196" s="6">
        <f t="shared" si="187"/>
        <v>0</v>
      </c>
      <c r="AC196" s="33">
        <f t="shared" si="187"/>
        <v>0</v>
      </c>
      <c r="AD196" s="33"/>
      <c r="AE196" s="6">
        <f t="shared" si="188"/>
        <v>0</v>
      </c>
      <c r="AF196" s="33">
        <f t="shared" si="188"/>
        <v>0</v>
      </c>
      <c r="AG196" s="33"/>
      <c r="AH196" s="6">
        <f t="shared" si="189"/>
        <v>0</v>
      </c>
      <c r="AI196" s="33">
        <f t="shared" si="189"/>
        <v>0</v>
      </c>
      <c r="AJ196" s="33"/>
      <c r="AK196" s="6">
        <f t="shared" si="190"/>
        <v>0</v>
      </c>
      <c r="AL196" s="33">
        <f t="shared" si="190"/>
        <v>0</v>
      </c>
      <c r="AM196" s="33"/>
      <c r="AN196" s="6">
        <f t="shared" si="191"/>
        <v>0</v>
      </c>
      <c r="AO196" s="6">
        <f t="shared" si="191"/>
        <v>0</v>
      </c>
      <c r="AP196" s="33">
        <f t="shared" si="191"/>
        <v>0</v>
      </c>
      <c r="AQ196" s="33"/>
      <c r="AR196" s="6">
        <f t="shared" si="192"/>
        <v>0</v>
      </c>
      <c r="AS196" s="6">
        <f t="shared" si="192"/>
        <v>0</v>
      </c>
      <c r="AT196" s="6">
        <f t="shared" si="192"/>
        <v>0</v>
      </c>
      <c r="AU196" s="6">
        <f t="shared" si="192"/>
        <v>0</v>
      </c>
      <c r="AV196" s="6">
        <f t="shared" si="192"/>
        <v>0</v>
      </c>
      <c r="AW196" s="6">
        <f t="shared" si="192"/>
        <v>0</v>
      </c>
      <c r="AX196" s="6">
        <f t="shared" si="192"/>
        <v>0</v>
      </c>
      <c r="AY196" s="6">
        <f t="shared" si="192"/>
        <v>0</v>
      </c>
      <c r="AZ196" s="33">
        <f t="shared" si="192"/>
        <v>0</v>
      </c>
      <c r="BA196" s="33"/>
      <c r="BB196" s="33"/>
      <c r="BC196" s="6">
        <f t="shared" si="193"/>
        <v>0</v>
      </c>
    </row>
    <row r="197" spans="1:55" s="1" customFormat="1" ht="14.1" customHeight="1" x14ac:dyDescent="0.2">
      <c r="A197" s="42" t="s">
        <v>367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8" t="s">
        <v>368</v>
      </c>
      <c r="N197" s="38"/>
      <c r="O197" s="38" t="s">
        <v>351</v>
      </c>
      <c r="P197" s="38"/>
      <c r="Q197" s="38"/>
      <c r="R197" s="38"/>
      <c r="S197" s="38" t="s">
        <v>68</v>
      </c>
      <c r="T197" s="38"/>
      <c r="U197" s="38"/>
      <c r="V197" s="33">
        <f t="shared" si="184"/>
        <v>0</v>
      </c>
      <c r="W197" s="33"/>
      <c r="X197" s="33">
        <f t="shared" si="185"/>
        <v>0</v>
      </c>
      <c r="Y197" s="33"/>
      <c r="Z197" s="33">
        <f t="shared" si="186"/>
        <v>0</v>
      </c>
      <c r="AA197" s="33"/>
      <c r="AB197" s="6">
        <f t="shared" si="187"/>
        <v>0</v>
      </c>
      <c r="AC197" s="33">
        <f t="shared" si="187"/>
        <v>0</v>
      </c>
      <c r="AD197" s="33"/>
      <c r="AE197" s="6">
        <f t="shared" si="188"/>
        <v>0</v>
      </c>
      <c r="AF197" s="33">
        <f t="shared" si="188"/>
        <v>0</v>
      </c>
      <c r="AG197" s="33"/>
      <c r="AH197" s="6">
        <f t="shared" si="189"/>
        <v>0</v>
      </c>
      <c r="AI197" s="33">
        <f t="shared" si="189"/>
        <v>0</v>
      </c>
      <c r="AJ197" s="33"/>
      <c r="AK197" s="6">
        <f t="shared" si="190"/>
        <v>0</v>
      </c>
      <c r="AL197" s="33">
        <f t="shared" si="190"/>
        <v>0</v>
      </c>
      <c r="AM197" s="33"/>
      <c r="AN197" s="6">
        <f t="shared" si="191"/>
        <v>0</v>
      </c>
      <c r="AO197" s="6">
        <f t="shared" si="191"/>
        <v>0</v>
      </c>
      <c r="AP197" s="33">
        <f t="shared" si="191"/>
        <v>0</v>
      </c>
      <c r="AQ197" s="33"/>
      <c r="AR197" s="6">
        <f t="shared" si="192"/>
        <v>0</v>
      </c>
      <c r="AS197" s="6">
        <f t="shared" si="192"/>
        <v>0</v>
      </c>
      <c r="AT197" s="6">
        <f t="shared" si="192"/>
        <v>0</v>
      </c>
      <c r="AU197" s="6">
        <f t="shared" si="192"/>
        <v>0</v>
      </c>
      <c r="AV197" s="6">
        <f t="shared" si="192"/>
        <v>0</v>
      </c>
      <c r="AW197" s="6">
        <f t="shared" si="192"/>
        <v>0</v>
      </c>
      <c r="AX197" s="6">
        <f t="shared" si="192"/>
        <v>0</v>
      </c>
      <c r="AY197" s="6">
        <f t="shared" si="192"/>
        <v>0</v>
      </c>
      <c r="AZ197" s="33">
        <f t="shared" si="192"/>
        <v>0</v>
      </c>
      <c r="BA197" s="33"/>
      <c r="BB197" s="33"/>
      <c r="BC197" s="6">
        <f t="shared" si="193"/>
        <v>0</v>
      </c>
    </row>
    <row r="198" spans="1:55" s="1" customFormat="1" ht="14.1" customHeight="1" x14ac:dyDescent="0.2">
      <c r="A198" s="42" t="s">
        <v>369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8" t="s">
        <v>370</v>
      </c>
      <c r="N198" s="38"/>
      <c r="O198" s="38" t="s">
        <v>351</v>
      </c>
      <c r="P198" s="38"/>
      <c r="Q198" s="38"/>
      <c r="R198" s="38"/>
      <c r="S198" s="38" t="s">
        <v>68</v>
      </c>
      <c r="T198" s="38"/>
      <c r="U198" s="38"/>
      <c r="V198" s="33">
        <f t="shared" si="184"/>
        <v>0</v>
      </c>
      <c r="W198" s="33"/>
      <c r="X198" s="33">
        <f t="shared" si="185"/>
        <v>0</v>
      </c>
      <c r="Y198" s="33"/>
      <c r="Z198" s="33">
        <f t="shared" si="186"/>
        <v>0</v>
      </c>
      <c r="AA198" s="33"/>
      <c r="AB198" s="6">
        <f t="shared" si="187"/>
        <v>0</v>
      </c>
      <c r="AC198" s="33">
        <f t="shared" si="187"/>
        <v>0</v>
      </c>
      <c r="AD198" s="33"/>
      <c r="AE198" s="6">
        <f t="shared" si="188"/>
        <v>0</v>
      </c>
      <c r="AF198" s="33">
        <f t="shared" si="188"/>
        <v>0</v>
      </c>
      <c r="AG198" s="33"/>
      <c r="AH198" s="6">
        <f t="shared" si="189"/>
        <v>0</v>
      </c>
      <c r="AI198" s="33">
        <f t="shared" si="189"/>
        <v>0</v>
      </c>
      <c r="AJ198" s="33"/>
      <c r="AK198" s="6">
        <f t="shared" si="190"/>
        <v>0</v>
      </c>
      <c r="AL198" s="33">
        <f t="shared" si="190"/>
        <v>0</v>
      </c>
      <c r="AM198" s="33"/>
      <c r="AN198" s="6">
        <f t="shared" si="191"/>
        <v>0</v>
      </c>
      <c r="AO198" s="6">
        <f t="shared" si="191"/>
        <v>0</v>
      </c>
      <c r="AP198" s="33">
        <f t="shared" si="191"/>
        <v>0</v>
      </c>
      <c r="AQ198" s="33"/>
      <c r="AR198" s="6">
        <f t="shared" si="192"/>
        <v>0</v>
      </c>
      <c r="AS198" s="6">
        <f t="shared" si="192"/>
        <v>0</v>
      </c>
      <c r="AT198" s="6">
        <f t="shared" si="192"/>
        <v>0</v>
      </c>
      <c r="AU198" s="6">
        <f t="shared" si="192"/>
        <v>0</v>
      </c>
      <c r="AV198" s="6">
        <f t="shared" si="192"/>
        <v>0</v>
      </c>
      <c r="AW198" s="6">
        <f t="shared" si="192"/>
        <v>0</v>
      </c>
      <c r="AX198" s="6">
        <f t="shared" si="192"/>
        <v>0</v>
      </c>
      <c r="AY198" s="6">
        <f t="shared" si="192"/>
        <v>0</v>
      </c>
      <c r="AZ198" s="33">
        <f t="shared" si="192"/>
        <v>0</v>
      </c>
      <c r="BA198" s="33"/>
      <c r="BB198" s="33"/>
      <c r="BC198" s="6">
        <f t="shared" si="193"/>
        <v>0</v>
      </c>
    </row>
    <row r="199" spans="1:55" s="1" customFormat="1" ht="24" customHeight="1" x14ac:dyDescent="0.2">
      <c r="A199" s="42" t="s">
        <v>371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8" t="s">
        <v>372</v>
      </c>
      <c r="N199" s="38"/>
      <c r="O199" s="38" t="s">
        <v>351</v>
      </c>
      <c r="P199" s="38"/>
      <c r="Q199" s="38"/>
      <c r="R199" s="38"/>
      <c r="S199" s="38" t="s">
        <v>68</v>
      </c>
      <c r="T199" s="38"/>
      <c r="U199" s="38"/>
      <c r="V199" s="33">
        <f t="shared" si="184"/>
        <v>0</v>
      </c>
      <c r="W199" s="33"/>
      <c r="X199" s="33">
        <f t="shared" si="185"/>
        <v>0</v>
      </c>
      <c r="Y199" s="33"/>
      <c r="Z199" s="33">
        <f t="shared" si="186"/>
        <v>0</v>
      </c>
      <c r="AA199" s="33"/>
      <c r="AB199" s="6">
        <f t="shared" si="187"/>
        <v>0</v>
      </c>
      <c r="AC199" s="33">
        <f t="shared" si="187"/>
        <v>0</v>
      </c>
      <c r="AD199" s="33"/>
      <c r="AE199" s="6">
        <f t="shared" si="188"/>
        <v>0</v>
      </c>
      <c r="AF199" s="33">
        <f t="shared" si="188"/>
        <v>0</v>
      </c>
      <c r="AG199" s="33"/>
      <c r="AH199" s="6">
        <f t="shared" si="189"/>
        <v>0</v>
      </c>
      <c r="AI199" s="33">
        <f t="shared" si="189"/>
        <v>0</v>
      </c>
      <c r="AJ199" s="33"/>
      <c r="AK199" s="6">
        <f t="shared" si="190"/>
        <v>0</v>
      </c>
      <c r="AL199" s="33">
        <f t="shared" si="190"/>
        <v>0</v>
      </c>
      <c r="AM199" s="33"/>
      <c r="AN199" s="6">
        <f t="shared" si="191"/>
        <v>0</v>
      </c>
      <c r="AO199" s="6">
        <f t="shared" si="191"/>
        <v>0</v>
      </c>
      <c r="AP199" s="33">
        <f t="shared" si="191"/>
        <v>0</v>
      </c>
      <c r="AQ199" s="33"/>
      <c r="AR199" s="6">
        <f t="shared" si="192"/>
        <v>0</v>
      </c>
      <c r="AS199" s="6">
        <f t="shared" si="192"/>
        <v>0</v>
      </c>
      <c r="AT199" s="6">
        <f t="shared" si="192"/>
        <v>0</v>
      </c>
      <c r="AU199" s="6">
        <f t="shared" si="192"/>
        <v>0</v>
      </c>
      <c r="AV199" s="6">
        <f t="shared" si="192"/>
        <v>0</v>
      </c>
      <c r="AW199" s="6">
        <f t="shared" si="192"/>
        <v>0</v>
      </c>
      <c r="AX199" s="6">
        <f t="shared" si="192"/>
        <v>0</v>
      </c>
      <c r="AY199" s="6">
        <f t="shared" si="192"/>
        <v>0</v>
      </c>
      <c r="AZ199" s="33">
        <f t="shared" si="192"/>
        <v>0</v>
      </c>
      <c r="BA199" s="33"/>
      <c r="BB199" s="33"/>
      <c r="BC199" s="6">
        <f t="shared" si="193"/>
        <v>0</v>
      </c>
    </row>
    <row r="200" spans="1:55" s="1" customFormat="1" ht="14.1" customHeight="1" x14ac:dyDescent="0.2">
      <c r="A200" s="42" t="s">
        <v>373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8" t="s">
        <v>374</v>
      </c>
      <c r="N200" s="38"/>
      <c r="O200" s="38" t="s">
        <v>351</v>
      </c>
      <c r="P200" s="38"/>
      <c r="Q200" s="38"/>
      <c r="R200" s="38"/>
      <c r="S200" s="38" t="s">
        <v>68</v>
      </c>
      <c r="T200" s="38"/>
      <c r="U200" s="38"/>
      <c r="V200" s="33">
        <f t="shared" si="184"/>
        <v>0</v>
      </c>
      <c r="W200" s="33"/>
      <c r="X200" s="33">
        <f t="shared" si="185"/>
        <v>0</v>
      </c>
      <c r="Y200" s="33"/>
      <c r="Z200" s="33">
        <f t="shared" si="186"/>
        <v>0</v>
      </c>
      <c r="AA200" s="33"/>
      <c r="AB200" s="6">
        <f t="shared" si="187"/>
        <v>0</v>
      </c>
      <c r="AC200" s="33">
        <f t="shared" si="187"/>
        <v>0</v>
      </c>
      <c r="AD200" s="33"/>
      <c r="AE200" s="6">
        <f t="shared" si="188"/>
        <v>0</v>
      </c>
      <c r="AF200" s="33">
        <f t="shared" si="188"/>
        <v>0</v>
      </c>
      <c r="AG200" s="33"/>
      <c r="AH200" s="6">
        <f t="shared" si="189"/>
        <v>0</v>
      </c>
      <c r="AI200" s="33">
        <f t="shared" si="189"/>
        <v>0</v>
      </c>
      <c r="AJ200" s="33"/>
      <c r="AK200" s="6">
        <f t="shared" si="190"/>
        <v>0</v>
      </c>
      <c r="AL200" s="33">
        <f t="shared" si="190"/>
        <v>0</v>
      </c>
      <c r="AM200" s="33"/>
      <c r="AN200" s="6">
        <f t="shared" si="191"/>
        <v>0</v>
      </c>
      <c r="AO200" s="6">
        <f t="shared" si="191"/>
        <v>0</v>
      </c>
      <c r="AP200" s="33">
        <f t="shared" si="191"/>
        <v>0</v>
      </c>
      <c r="AQ200" s="33"/>
      <c r="AR200" s="6">
        <f t="shared" si="192"/>
        <v>0</v>
      </c>
      <c r="AS200" s="6">
        <f t="shared" si="192"/>
        <v>0</v>
      </c>
      <c r="AT200" s="6">
        <f t="shared" si="192"/>
        <v>0</v>
      </c>
      <c r="AU200" s="6">
        <f t="shared" si="192"/>
        <v>0</v>
      </c>
      <c r="AV200" s="6">
        <f t="shared" si="192"/>
        <v>0</v>
      </c>
      <c r="AW200" s="6">
        <f t="shared" si="192"/>
        <v>0</v>
      </c>
      <c r="AX200" s="6">
        <f t="shared" si="192"/>
        <v>0</v>
      </c>
      <c r="AY200" s="6">
        <f t="shared" si="192"/>
        <v>0</v>
      </c>
      <c r="AZ200" s="33">
        <f t="shared" si="192"/>
        <v>0</v>
      </c>
      <c r="BA200" s="33"/>
      <c r="BB200" s="33"/>
      <c r="BC200" s="6">
        <f t="shared" si="193"/>
        <v>0</v>
      </c>
    </row>
    <row r="201" spans="1:55" s="1" customFormat="1" ht="14.1" customHeight="1" x14ac:dyDescent="0.2">
      <c r="A201" s="42" t="s">
        <v>375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38" t="s">
        <v>376</v>
      </c>
      <c r="N201" s="38"/>
      <c r="O201" s="38" t="s">
        <v>351</v>
      </c>
      <c r="P201" s="38"/>
      <c r="Q201" s="38"/>
      <c r="R201" s="38"/>
      <c r="S201" s="38" t="s">
        <v>68</v>
      </c>
      <c r="T201" s="38"/>
      <c r="U201" s="38"/>
      <c r="V201" s="33">
        <f t="shared" si="184"/>
        <v>0</v>
      </c>
      <c r="W201" s="33"/>
      <c r="X201" s="33">
        <f t="shared" si="185"/>
        <v>0</v>
      </c>
      <c r="Y201" s="33"/>
      <c r="Z201" s="33">
        <f t="shared" si="186"/>
        <v>0</v>
      </c>
      <c r="AA201" s="33"/>
      <c r="AB201" s="6">
        <f t="shared" si="187"/>
        <v>0</v>
      </c>
      <c r="AC201" s="33">
        <f t="shared" si="187"/>
        <v>0</v>
      </c>
      <c r="AD201" s="33"/>
      <c r="AE201" s="6">
        <f t="shared" si="188"/>
        <v>0</v>
      </c>
      <c r="AF201" s="33">
        <f t="shared" si="188"/>
        <v>0</v>
      </c>
      <c r="AG201" s="33"/>
      <c r="AH201" s="6">
        <f t="shared" si="189"/>
        <v>0</v>
      </c>
      <c r="AI201" s="33">
        <f t="shared" si="189"/>
        <v>0</v>
      </c>
      <c r="AJ201" s="33"/>
      <c r="AK201" s="6">
        <f t="shared" si="190"/>
        <v>0</v>
      </c>
      <c r="AL201" s="33">
        <f t="shared" si="190"/>
        <v>0</v>
      </c>
      <c r="AM201" s="33"/>
      <c r="AN201" s="6">
        <f t="shared" si="191"/>
        <v>0</v>
      </c>
      <c r="AO201" s="6">
        <f t="shared" si="191"/>
        <v>0</v>
      </c>
      <c r="AP201" s="33">
        <f t="shared" si="191"/>
        <v>0</v>
      </c>
      <c r="AQ201" s="33"/>
      <c r="AR201" s="6">
        <f t="shared" ref="AR201:AZ208" si="194">0</f>
        <v>0</v>
      </c>
      <c r="AS201" s="6">
        <f t="shared" si="194"/>
        <v>0</v>
      </c>
      <c r="AT201" s="6">
        <f t="shared" si="194"/>
        <v>0</v>
      </c>
      <c r="AU201" s="6">
        <f t="shared" si="194"/>
        <v>0</v>
      </c>
      <c r="AV201" s="6">
        <f t="shared" si="194"/>
        <v>0</v>
      </c>
      <c r="AW201" s="6">
        <f t="shared" si="194"/>
        <v>0</v>
      </c>
      <c r="AX201" s="6">
        <f t="shared" si="194"/>
        <v>0</v>
      </c>
      <c r="AY201" s="6">
        <f t="shared" si="194"/>
        <v>0</v>
      </c>
      <c r="AZ201" s="33">
        <f t="shared" si="194"/>
        <v>0</v>
      </c>
      <c r="BA201" s="33"/>
      <c r="BB201" s="33"/>
      <c r="BC201" s="6">
        <f t="shared" si="193"/>
        <v>0</v>
      </c>
    </row>
    <row r="202" spans="1:55" s="1" customFormat="1" ht="24" customHeight="1" x14ac:dyDescent="0.2">
      <c r="A202" s="42" t="s">
        <v>377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8" t="s">
        <v>378</v>
      </c>
      <c r="N202" s="38"/>
      <c r="O202" s="38" t="s">
        <v>351</v>
      </c>
      <c r="P202" s="38"/>
      <c r="Q202" s="38"/>
      <c r="R202" s="38"/>
      <c r="S202" s="38" t="s">
        <v>68</v>
      </c>
      <c r="T202" s="38"/>
      <c r="U202" s="38"/>
      <c r="V202" s="33">
        <f t="shared" si="184"/>
        <v>0</v>
      </c>
      <c r="W202" s="33"/>
      <c r="X202" s="33">
        <f t="shared" si="185"/>
        <v>0</v>
      </c>
      <c r="Y202" s="33"/>
      <c r="Z202" s="33">
        <f t="shared" si="186"/>
        <v>0</v>
      </c>
      <c r="AA202" s="33"/>
      <c r="AB202" s="6">
        <f t="shared" si="187"/>
        <v>0</v>
      </c>
      <c r="AC202" s="33">
        <f t="shared" si="187"/>
        <v>0</v>
      </c>
      <c r="AD202" s="33"/>
      <c r="AE202" s="6">
        <f t="shared" si="188"/>
        <v>0</v>
      </c>
      <c r="AF202" s="33">
        <f t="shared" si="188"/>
        <v>0</v>
      </c>
      <c r="AG202" s="33"/>
      <c r="AH202" s="6">
        <f t="shared" si="189"/>
        <v>0</v>
      </c>
      <c r="AI202" s="33">
        <f t="shared" si="189"/>
        <v>0</v>
      </c>
      <c r="AJ202" s="33"/>
      <c r="AK202" s="6">
        <f t="shared" si="190"/>
        <v>0</v>
      </c>
      <c r="AL202" s="33">
        <f t="shared" si="190"/>
        <v>0</v>
      </c>
      <c r="AM202" s="33"/>
      <c r="AN202" s="6">
        <f t="shared" si="191"/>
        <v>0</v>
      </c>
      <c r="AO202" s="6">
        <f t="shared" si="191"/>
        <v>0</v>
      </c>
      <c r="AP202" s="33">
        <f t="shared" si="191"/>
        <v>0</v>
      </c>
      <c r="AQ202" s="33"/>
      <c r="AR202" s="6">
        <f t="shared" si="194"/>
        <v>0</v>
      </c>
      <c r="AS202" s="6">
        <f t="shared" si="194"/>
        <v>0</v>
      </c>
      <c r="AT202" s="6">
        <f t="shared" si="194"/>
        <v>0</v>
      </c>
      <c r="AU202" s="6">
        <f t="shared" si="194"/>
        <v>0</v>
      </c>
      <c r="AV202" s="6">
        <f t="shared" si="194"/>
        <v>0</v>
      </c>
      <c r="AW202" s="6">
        <f t="shared" si="194"/>
        <v>0</v>
      </c>
      <c r="AX202" s="6">
        <f t="shared" si="194"/>
        <v>0</v>
      </c>
      <c r="AY202" s="6">
        <f t="shared" si="194"/>
        <v>0</v>
      </c>
      <c r="AZ202" s="33">
        <f t="shared" si="194"/>
        <v>0</v>
      </c>
      <c r="BA202" s="33"/>
      <c r="BB202" s="33"/>
      <c r="BC202" s="6">
        <f t="shared" si="193"/>
        <v>0</v>
      </c>
    </row>
    <row r="203" spans="1:55" s="1" customFormat="1" ht="14.1" customHeight="1" x14ac:dyDescent="0.2">
      <c r="A203" s="41" t="s">
        <v>379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4" t="s">
        <v>380</v>
      </c>
      <c r="N203" s="44"/>
      <c r="O203" s="44" t="s">
        <v>351</v>
      </c>
      <c r="P203" s="44"/>
      <c r="Q203" s="44"/>
      <c r="R203" s="44"/>
      <c r="S203" s="44" t="s">
        <v>381</v>
      </c>
      <c r="T203" s="44"/>
      <c r="U203" s="44"/>
      <c r="V203" s="33">
        <f t="shared" si="184"/>
        <v>0</v>
      </c>
      <c r="W203" s="33"/>
      <c r="X203" s="33">
        <f t="shared" si="185"/>
        <v>0</v>
      </c>
      <c r="Y203" s="33"/>
      <c r="Z203" s="33">
        <f t="shared" si="186"/>
        <v>0</v>
      </c>
      <c r="AA203" s="33"/>
      <c r="AB203" s="6">
        <f t="shared" si="187"/>
        <v>0</v>
      </c>
      <c r="AC203" s="33">
        <f t="shared" si="187"/>
        <v>0</v>
      </c>
      <c r="AD203" s="33"/>
      <c r="AE203" s="6">
        <f t="shared" si="188"/>
        <v>0</v>
      </c>
      <c r="AF203" s="33">
        <f t="shared" si="188"/>
        <v>0</v>
      </c>
      <c r="AG203" s="33"/>
      <c r="AH203" s="6">
        <f t="shared" si="189"/>
        <v>0</v>
      </c>
      <c r="AI203" s="33">
        <f t="shared" si="189"/>
        <v>0</v>
      </c>
      <c r="AJ203" s="33"/>
      <c r="AK203" s="6">
        <f t="shared" si="190"/>
        <v>0</v>
      </c>
      <c r="AL203" s="33">
        <f t="shared" si="190"/>
        <v>0</v>
      </c>
      <c r="AM203" s="33"/>
      <c r="AN203" s="6">
        <f t="shared" si="191"/>
        <v>0</v>
      </c>
      <c r="AO203" s="6">
        <f t="shared" si="191"/>
        <v>0</v>
      </c>
      <c r="AP203" s="33">
        <f t="shared" si="191"/>
        <v>0</v>
      </c>
      <c r="AQ203" s="33"/>
      <c r="AR203" s="6">
        <f t="shared" si="194"/>
        <v>0</v>
      </c>
      <c r="AS203" s="6">
        <f t="shared" si="194"/>
        <v>0</v>
      </c>
      <c r="AT203" s="6">
        <f t="shared" si="194"/>
        <v>0</v>
      </c>
      <c r="AU203" s="6">
        <f t="shared" si="194"/>
        <v>0</v>
      </c>
      <c r="AV203" s="6">
        <f t="shared" si="194"/>
        <v>0</v>
      </c>
      <c r="AW203" s="6">
        <f t="shared" si="194"/>
        <v>0</v>
      </c>
      <c r="AX203" s="6">
        <f t="shared" si="194"/>
        <v>0</v>
      </c>
      <c r="AY203" s="6">
        <f t="shared" si="194"/>
        <v>0</v>
      </c>
      <c r="AZ203" s="33">
        <f t="shared" si="194"/>
        <v>0</v>
      </c>
      <c r="BA203" s="33"/>
      <c r="BB203" s="33"/>
      <c r="BC203" s="6">
        <f t="shared" si="193"/>
        <v>0</v>
      </c>
    </row>
    <row r="204" spans="1:55" s="1" customFormat="1" ht="24" customHeight="1" x14ac:dyDescent="0.2">
      <c r="A204" s="41" t="s">
        <v>382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4" t="s">
        <v>383</v>
      </c>
      <c r="N204" s="44"/>
      <c r="O204" s="44" t="s">
        <v>67</v>
      </c>
      <c r="P204" s="44"/>
      <c r="Q204" s="44"/>
      <c r="R204" s="44"/>
      <c r="S204" s="44" t="s">
        <v>68</v>
      </c>
      <c r="T204" s="44"/>
      <c r="U204" s="44"/>
      <c r="V204" s="33">
        <f t="shared" si="184"/>
        <v>0</v>
      </c>
      <c r="W204" s="33"/>
      <c r="X204" s="33">
        <f t="shared" si="185"/>
        <v>0</v>
      </c>
      <c r="Y204" s="33"/>
      <c r="Z204" s="33">
        <f t="shared" si="186"/>
        <v>0</v>
      </c>
      <c r="AA204" s="33"/>
      <c r="AB204" s="6">
        <f t="shared" si="187"/>
        <v>0</v>
      </c>
      <c r="AC204" s="33">
        <f t="shared" si="187"/>
        <v>0</v>
      </c>
      <c r="AD204" s="33"/>
      <c r="AE204" s="6">
        <f t="shared" si="188"/>
        <v>0</v>
      </c>
      <c r="AF204" s="33">
        <f t="shared" si="188"/>
        <v>0</v>
      </c>
      <c r="AG204" s="33"/>
      <c r="AH204" s="6">
        <f t="shared" si="189"/>
        <v>0</v>
      </c>
      <c r="AI204" s="33">
        <f t="shared" si="189"/>
        <v>0</v>
      </c>
      <c r="AJ204" s="33"/>
      <c r="AK204" s="6">
        <f t="shared" si="190"/>
        <v>0</v>
      </c>
      <c r="AL204" s="33">
        <f t="shared" si="190"/>
        <v>0</v>
      </c>
      <c r="AM204" s="33"/>
      <c r="AN204" s="6">
        <f t="shared" si="191"/>
        <v>0</v>
      </c>
      <c r="AO204" s="6">
        <f t="shared" si="191"/>
        <v>0</v>
      </c>
      <c r="AP204" s="33">
        <f t="shared" si="191"/>
        <v>0</v>
      </c>
      <c r="AQ204" s="33"/>
      <c r="AR204" s="6">
        <f t="shared" si="194"/>
        <v>0</v>
      </c>
      <c r="AS204" s="6">
        <f t="shared" si="194"/>
        <v>0</v>
      </c>
      <c r="AT204" s="6">
        <f t="shared" si="194"/>
        <v>0</v>
      </c>
      <c r="AU204" s="6">
        <f t="shared" si="194"/>
        <v>0</v>
      </c>
      <c r="AV204" s="6">
        <f t="shared" si="194"/>
        <v>0</v>
      </c>
      <c r="AW204" s="6">
        <f t="shared" si="194"/>
        <v>0</v>
      </c>
      <c r="AX204" s="6">
        <f t="shared" si="194"/>
        <v>0</v>
      </c>
      <c r="AY204" s="6">
        <f t="shared" si="194"/>
        <v>0</v>
      </c>
      <c r="AZ204" s="33">
        <f t="shared" si="194"/>
        <v>0</v>
      </c>
      <c r="BA204" s="33"/>
      <c r="BB204" s="33"/>
      <c r="BC204" s="6">
        <f t="shared" si="193"/>
        <v>0</v>
      </c>
    </row>
    <row r="205" spans="1:55" s="1" customFormat="1" ht="24" customHeight="1" x14ac:dyDescent="0.2">
      <c r="A205" s="41" t="s">
        <v>384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4" t="s">
        <v>385</v>
      </c>
      <c r="N205" s="44"/>
      <c r="O205" s="44" t="s">
        <v>354</v>
      </c>
      <c r="P205" s="44"/>
      <c r="Q205" s="44"/>
      <c r="R205" s="44"/>
      <c r="S205" s="44" t="s">
        <v>68</v>
      </c>
      <c r="T205" s="44"/>
      <c r="U205" s="44"/>
      <c r="V205" s="33">
        <f t="shared" si="184"/>
        <v>0</v>
      </c>
      <c r="W205" s="33"/>
      <c r="X205" s="33">
        <f t="shared" si="185"/>
        <v>0</v>
      </c>
      <c r="Y205" s="33"/>
      <c r="Z205" s="33">
        <f t="shared" si="186"/>
        <v>0</v>
      </c>
      <c r="AA205" s="33"/>
      <c r="AB205" s="6">
        <f t="shared" si="187"/>
        <v>0</v>
      </c>
      <c r="AC205" s="33">
        <f t="shared" si="187"/>
        <v>0</v>
      </c>
      <c r="AD205" s="33"/>
      <c r="AE205" s="6">
        <f t="shared" si="188"/>
        <v>0</v>
      </c>
      <c r="AF205" s="33">
        <f t="shared" si="188"/>
        <v>0</v>
      </c>
      <c r="AG205" s="33"/>
      <c r="AH205" s="6">
        <f t="shared" si="189"/>
        <v>0</v>
      </c>
      <c r="AI205" s="33">
        <f t="shared" si="189"/>
        <v>0</v>
      </c>
      <c r="AJ205" s="33"/>
      <c r="AK205" s="6">
        <f t="shared" si="190"/>
        <v>0</v>
      </c>
      <c r="AL205" s="33">
        <f t="shared" si="190"/>
        <v>0</v>
      </c>
      <c r="AM205" s="33"/>
      <c r="AN205" s="6">
        <f t="shared" si="191"/>
        <v>0</v>
      </c>
      <c r="AO205" s="6">
        <f t="shared" si="191"/>
        <v>0</v>
      </c>
      <c r="AP205" s="33">
        <f t="shared" si="191"/>
        <v>0</v>
      </c>
      <c r="AQ205" s="33"/>
      <c r="AR205" s="6">
        <f t="shared" si="194"/>
        <v>0</v>
      </c>
      <c r="AS205" s="6">
        <f t="shared" si="194"/>
        <v>0</v>
      </c>
      <c r="AT205" s="6">
        <f t="shared" si="194"/>
        <v>0</v>
      </c>
      <c r="AU205" s="6">
        <f t="shared" si="194"/>
        <v>0</v>
      </c>
      <c r="AV205" s="6">
        <f t="shared" si="194"/>
        <v>0</v>
      </c>
      <c r="AW205" s="6">
        <f t="shared" si="194"/>
        <v>0</v>
      </c>
      <c r="AX205" s="6">
        <f t="shared" si="194"/>
        <v>0</v>
      </c>
      <c r="AY205" s="6">
        <f t="shared" si="194"/>
        <v>0</v>
      </c>
      <c r="AZ205" s="33">
        <f t="shared" si="194"/>
        <v>0</v>
      </c>
      <c r="BA205" s="33"/>
      <c r="BB205" s="33"/>
      <c r="BC205" s="6">
        <f t="shared" si="193"/>
        <v>0</v>
      </c>
    </row>
    <row r="206" spans="1:55" s="1" customFormat="1" ht="14.1" customHeight="1" x14ac:dyDescent="0.2">
      <c r="A206" s="41" t="s">
        <v>386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4" t="s">
        <v>387</v>
      </c>
      <c r="N206" s="44"/>
      <c r="O206" s="44" t="s">
        <v>354</v>
      </c>
      <c r="P206" s="44"/>
      <c r="Q206" s="44"/>
      <c r="R206" s="44"/>
      <c r="S206" s="44" t="s">
        <v>68</v>
      </c>
      <c r="T206" s="44"/>
      <c r="U206" s="44"/>
      <c r="V206" s="33">
        <f t="shared" si="184"/>
        <v>0</v>
      </c>
      <c r="W206" s="33"/>
      <c r="X206" s="33">
        <f t="shared" si="185"/>
        <v>0</v>
      </c>
      <c r="Y206" s="33"/>
      <c r="Z206" s="33">
        <f t="shared" si="186"/>
        <v>0</v>
      </c>
      <c r="AA206" s="33"/>
      <c r="AB206" s="6">
        <f t="shared" si="187"/>
        <v>0</v>
      </c>
      <c r="AC206" s="33">
        <f t="shared" si="187"/>
        <v>0</v>
      </c>
      <c r="AD206" s="33"/>
      <c r="AE206" s="6">
        <f t="shared" si="188"/>
        <v>0</v>
      </c>
      <c r="AF206" s="33">
        <f t="shared" si="188"/>
        <v>0</v>
      </c>
      <c r="AG206" s="33"/>
      <c r="AH206" s="6">
        <f t="shared" si="189"/>
        <v>0</v>
      </c>
      <c r="AI206" s="33">
        <f t="shared" si="189"/>
        <v>0</v>
      </c>
      <c r="AJ206" s="33"/>
      <c r="AK206" s="6">
        <f t="shared" si="190"/>
        <v>0</v>
      </c>
      <c r="AL206" s="33">
        <f t="shared" si="190"/>
        <v>0</v>
      </c>
      <c r="AM206" s="33"/>
      <c r="AN206" s="6">
        <f t="shared" si="191"/>
        <v>0</v>
      </c>
      <c r="AO206" s="6">
        <f t="shared" si="191"/>
        <v>0</v>
      </c>
      <c r="AP206" s="33">
        <f t="shared" si="191"/>
        <v>0</v>
      </c>
      <c r="AQ206" s="33"/>
      <c r="AR206" s="6">
        <f t="shared" si="194"/>
        <v>0</v>
      </c>
      <c r="AS206" s="6">
        <f t="shared" si="194"/>
        <v>0</v>
      </c>
      <c r="AT206" s="6">
        <f t="shared" si="194"/>
        <v>0</v>
      </c>
      <c r="AU206" s="6">
        <f t="shared" si="194"/>
        <v>0</v>
      </c>
      <c r="AV206" s="6">
        <f t="shared" si="194"/>
        <v>0</v>
      </c>
      <c r="AW206" s="6">
        <f t="shared" si="194"/>
        <v>0</v>
      </c>
      <c r="AX206" s="6">
        <f t="shared" si="194"/>
        <v>0</v>
      </c>
      <c r="AY206" s="6">
        <f t="shared" si="194"/>
        <v>0</v>
      </c>
      <c r="AZ206" s="33">
        <f t="shared" si="194"/>
        <v>0</v>
      </c>
      <c r="BA206" s="33"/>
      <c r="BB206" s="33"/>
      <c r="BC206" s="6">
        <f t="shared" si="193"/>
        <v>0</v>
      </c>
    </row>
    <row r="207" spans="1:55" s="1" customFormat="1" ht="24" customHeight="1" x14ac:dyDescent="0.2">
      <c r="A207" s="41" t="s">
        <v>388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4" t="s">
        <v>389</v>
      </c>
      <c r="N207" s="44"/>
      <c r="O207" s="44" t="s">
        <v>354</v>
      </c>
      <c r="P207" s="44"/>
      <c r="Q207" s="44"/>
      <c r="R207" s="44"/>
      <c r="S207" s="44" t="s">
        <v>68</v>
      </c>
      <c r="T207" s="44"/>
      <c r="U207" s="44"/>
      <c r="V207" s="33">
        <f t="shared" si="184"/>
        <v>0</v>
      </c>
      <c r="W207" s="33"/>
      <c r="X207" s="33">
        <f t="shared" si="185"/>
        <v>0</v>
      </c>
      <c r="Y207" s="33"/>
      <c r="Z207" s="33">
        <f t="shared" si="186"/>
        <v>0</v>
      </c>
      <c r="AA207" s="33"/>
      <c r="AB207" s="6">
        <f t="shared" si="187"/>
        <v>0</v>
      </c>
      <c r="AC207" s="33">
        <f t="shared" si="187"/>
        <v>0</v>
      </c>
      <c r="AD207" s="33"/>
      <c r="AE207" s="6">
        <f t="shared" si="188"/>
        <v>0</v>
      </c>
      <c r="AF207" s="33">
        <f t="shared" si="188"/>
        <v>0</v>
      </c>
      <c r="AG207" s="33"/>
      <c r="AH207" s="6">
        <f t="shared" si="189"/>
        <v>0</v>
      </c>
      <c r="AI207" s="33">
        <f t="shared" si="189"/>
        <v>0</v>
      </c>
      <c r="AJ207" s="33"/>
      <c r="AK207" s="6">
        <f t="shared" si="190"/>
        <v>0</v>
      </c>
      <c r="AL207" s="33">
        <f t="shared" si="190"/>
        <v>0</v>
      </c>
      <c r="AM207" s="33"/>
      <c r="AN207" s="6">
        <f t="shared" si="191"/>
        <v>0</v>
      </c>
      <c r="AO207" s="6">
        <f t="shared" si="191"/>
        <v>0</v>
      </c>
      <c r="AP207" s="33">
        <f t="shared" si="191"/>
        <v>0</v>
      </c>
      <c r="AQ207" s="33"/>
      <c r="AR207" s="6">
        <f t="shared" si="194"/>
        <v>0</v>
      </c>
      <c r="AS207" s="6">
        <f t="shared" si="194"/>
        <v>0</v>
      </c>
      <c r="AT207" s="6">
        <f t="shared" si="194"/>
        <v>0</v>
      </c>
      <c r="AU207" s="6">
        <f t="shared" si="194"/>
        <v>0</v>
      </c>
      <c r="AV207" s="6">
        <f t="shared" si="194"/>
        <v>0</v>
      </c>
      <c r="AW207" s="6">
        <f t="shared" si="194"/>
        <v>0</v>
      </c>
      <c r="AX207" s="6">
        <f t="shared" si="194"/>
        <v>0</v>
      </c>
      <c r="AY207" s="6">
        <f t="shared" si="194"/>
        <v>0</v>
      </c>
      <c r="AZ207" s="33">
        <f t="shared" si="194"/>
        <v>0</v>
      </c>
      <c r="BA207" s="33"/>
      <c r="BB207" s="33"/>
      <c r="BC207" s="6">
        <f t="shared" si="193"/>
        <v>0</v>
      </c>
    </row>
    <row r="208" spans="1:55" s="1" customFormat="1" ht="14.1" customHeight="1" x14ac:dyDescent="0.2">
      <c r="A208" s="41" t="s">
        <v>390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4" t="s">
        <v>391</v>
      </c>
      <c r="N208" s="44"/>
      <c r="O208" s="44" t="s">
        <v>67</v>
      </c>
      <c r="P208" s="44"/>
      <c r="Q208" s="44"/>
      <c r="R208" s="44"/>
      <c r="S208" s="44" t="s">
        <v>68</v>
      </c>
      <c r="T208" s="44"/>
      <c r="U208" s="44"/>
      <c r="V208" s="33">
        <f t="shared" si="184"/>
        <v>0</v>
      </c>
      <c r="W208" s="33"/>
      <c r="X208" s="33">
        <f t="shared" si="185"/>
        <v>0</v>
      </c>
      <c r="Y208" s="33"/>
      <c r="Z208" s="33">
        <f t="shared" si="186"/>
        <v>0</v>
      </c>
      <c r="AA208" s="33"/>
      <c r="AB208" s="6">
        <f t="shared" si="187"/>
        <v>0</v>
      </c>
      <c r="AC208" s="33">
        <f t="shared" si="187"/>
        <v>0</v>
      </c>
      <c r="AD208" s="33"/>
      <c r="AE208" s="6">
        <f t="shared" si="188"/>
        <v>0</v>
      </c>
      <c r="AF208" s="33">
        <f t="shared" si="188"/>
        <v>0</v>
      </c>
      <c r="AG208" s="33"/>
      <c r="AH208" s="6">
        <f t="shared" si="189"/>
        <v>0</v>
      </c>
      <c r="AI208" s="33">
        <f t="shared" si="189"/>
        <v>0</v>
      </c>
      <c r="AJ208" s="33"/>
      <c r="AK208" s="6">
        <f t="shared" si="190"/>
        <v>0</v>
      </c>
      <c r="AL208" s="33">
        <f t="shared" si="190"/>
        <v>0</v>
      </c>
      <c r="AM208" s="33"/>
      <c r="AN208" s="6">
        <f t="shared" si="191"/>
        <v>0</v>
      </c>
      <c r="AO208" s="6">
        <f t="shared" si="191"/>
        <v>0</v>
      </c>
      <c r="AP208" s="33">
        <f t="shared" si="191"/>
        <v>0</v>
      </c>
      <c r="AQ208" s="33"/>
      <c r="AR208" s="6">
        <f t="shared" si="194"/>
        <v>0</v>
      </c>
      <c r="AS208" s="6">
        <f t="shared" si="194"/>
        <v>0</v>
      </c>
      <c r="AT208" s="6">
        <f t="shared" si="194"/>
        <v>0</v>
      </c>
      <c r="AU208" s="6">
        <f t="shared" si="194"/>
        <v>0</v>
      </c>
      <c r="AV208" s="6">
        <f t="shared" si="194"/>
        <v>0</v>
      </c>
      <c r="AW208" s="6">
        <f t="shared" si="194"/>
        <v>0</v>
      </c>
      <c r="AX208" s="6">
        <f t="shared" si="194"/>
        <v>0</v>
      </c>
      <c r="AY208" s="6">
        <f t="shared" si="194"/>
        <v>0</v>
      </c>
      <c r="AZ208" s="33">
        <f t="shared" si="194"/>
        <v>0</v>
      </c>
      <c r="BA208" s="33"/>
      <c r="BB208" s="33"/>
      <c r="BC208" s="6">
        <f t="shared" si="193"/>
        <v>0</v>
      </c>
    </row>
    <row r="209" spans="1:55" s="1" customFormat="1" ht="14.1" customHeight="1" x14ac:dyDescent="0.2">
      <c r="A209" s="35" t="s">
        <v>144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 t="s">
        <v>16</v>
      </c>
      <c r="N209" s="36"/>
      <c r="O209" s="36" t="s">
        <v>16</v>
      </c>
      <c r="P209" s="36"/>
      <c r="Q209" s="36"/>
      <c r="R209" s="36"/>
      <c r="S209" s="36" t="s">
        <v>16</v>
      </c>
      <c r="T209" s="36"/>
      <c r="U209" s="36"/>
      <c r="V209" s="29" t="s">
        <v>16</v>
      </c>
      <c r="W209" s="29"/>
      <c r="X209" s="29" t="s">
        <v>16</v>
      </c>
      <c r="Y209" s="29"/>
      <c r="Z209" s="29" t="s">
        <v>16</v>
      </c>
      <c r="AA209" s="29"/>
      <c r="AB209" s="7" t="s">
        <v>16</v>
      </c>
      <c r="AC209" s="29" t="s">
        <v>16</v>
      </c>
      <c r="AD209" s="29"/>
      <c r="AE209" s="7" t="s">
        <v>16</v>
      </c>
      <c r="AF209" s="29" t="s">
        <v>16</v>
      </c>
      <c r="AG209" s="29"/>
      <c r="AH209" s="7" t="s">
        <v>16</v>
      </c>
      <c r="AI209" s="29" t="s">
        <v>16</v>
      </c>
      <c r="AJ209" s="29"/>
      <c r="AK209" s="7" t="s">
        <v>16</v>
      </c>
      <c r="AL209" s="29" t="s">
        <v>16</v>
      </c>
      <c r="AM209" s="29"/>
      <c r="AN209" s="7" t="s">
        <v>16</v>
      </c>
      <c r="AO209" s="7" t="s">
        <v>16</v>
      </c>
      <c r="AP209" s="29" t="s">
        <v>16</v>
      </c>
      <c r="AQ209" s="29"/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7" t="s">
        <v>16</v>
      </c>
      <c r="AZ209" s="29" t="s">
        <v>16</v>
      </c>
      <c r="BA209" s="29"/>
      <c r="BB209" s="29"/>
      <c r="BC209" s="7" t="s">
        <v>16</v>
      </c>
    </row>
    <row r="210" spans="1:55" s="1" customFormat="1" ht="24" customHeight="1" x14ac:dyDescent="0.2">
      <c r="A210" s="30" t="s">
        <v>392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 t="s">
        <v>393</v>
      </c>
      <c r="N210" s="31"/>
      <c r="O210" s="31" t="s">
        <v>394</v>
      </c>
      <c r="P210" s="31"/>
      <c r="Q210" s="31"/>
      <c r="R210" s="31"/>
      <c r="S210" s="31" t="s">
        <v>68</v>
      </c>
      <c r="T210" s="31"/>
      <c r="U210" s="31"/>
      <c r="V210" s="27">
        <f t="shared" ref="V210:V233" si="195">0</f>
        <v>0</v>
      </c>
      <c r="W210" s="27"/>
      <c r="X210" s="27">
        <f t="shared" ref="X210:X243" si="196">0</f>
        <v>0</v>
      </c>
      <c r="Y210" s="27"/>
      <c r="Z210" s="27">
        <f t="shared" ref="Z210:Z243" si="197">0</f>
        <v>0</v>
      </c>
      <c r="AA210" s="27"/>
      <c r="AB210" s="8">
        <f t="shared" ref="AB210:AC229" si="198">0</f>
        <v>0</v>
      </c>
      <c r="AC210" s="27">
        <f t="shared" si="198"/>
        <v>0</v>
      </c>
      <c r="AD210" s="27"/>
      <c r="AE210" s="8">
        <f t="shared" ref="AE210:AF229" si="199">0</f>
        <v>0</v>
      </c>
      <c r="AF210" s="27">
        <f t="shared" si="199"/>
        <v>0</v>
      </c>
      <c r="AG210" s="27"/>
      <c r="AH210" s="8">
        <f t="shared" ref="AH210:AI229" si="200">0</f>
        <v>0</v>
      </c>
      <c r="AI210" s="27">
        <f t="shared" si="200"/>
        <v>0</v>
      </c>
      <c r="AJ210" s="27"/>
      <c r="AK210" s="8">
        <f t="shared" ref="AK210:AL229" si="201">0</f>
        <v>0</v>
      </c>
      <c r="AL210" s="27">
        <f t="shared" si="201"/>
        <v>0</v>
      </c>
      <c r="AM210" s="27"/>
      <c r="AN210" s="8">
        <f t="shared" ref="AN210:AP229" si="202">0</f>
        <v>0</v>
      </c>
      <c r="AO210" s="8">
        <f t="shared" si="202"/>
        <v>0</v>
      </c>
      <c r="AP210" s="27">
        <f t="shared" si="202"/>
        <v>0</v>
      </c>
      <c r="AQ210" s="27"/>
      <c r="AR210" s="8">
        <f t="shared" ref="AR210:AZ219" si="203">0</f>
        <v>0</v>
      </c>
      <c r="AS210" s="8">
        <f t="shared" si="203"/>
        <v>0</v>
      </c>
      <c r="AT210" s="8">
        <f t="shared" si="203"/>
        <v>0</v>
      </c>
      <c r="AU210" s="8">
        <f t="shared" si="203"/>
        <v>0</v>
      </c>
      <c r="AV210" s="8">
        <f t="shared" si="203"/>
        <v>0</v>
      </c>
      <c r="AW210" s="8">
        <f t="shared" si="203"/>
        <v>0</v>
      </c>
      <c r="AX210" s="8">
        <f t="shared" si="203"/>
        <v>0</v>
      </c>
      <c r="AY210" s="8">
        <f t="shared" si="203"/>
        <v>0</v>
      </c>
      <c r="AZ210" s="27">
        <f t="shared" si="203"/>
        <v>0</v>
      </c>
      <c r="BA210" s="27"/>
      <c r="BB210" s="27"/>
      <c r="BC210" s="8">
        <f t="shared" ref="BC210:BC229" si="204">0</f>
        <v>0</v>
      </c>
    </row>
    <row r="211" spans="1:55" s="1" customFormat="1" ht="54.95" customHeight="1" x14ac:dyDescent="0.2">
      <c r="A211" s="41" t="s">
        <v>395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4" t="s">
        <v>396</v>
      </c>
      <c r="N211" s="44"/>
      <c r="O211" s="44" t="s">
        <v>397</v>
      </c>
      <c r="P211" s="44"/>
      <c r="Q211" s="44"/>
      <c r="R211" s="44"/>
      <c r="S211" s="44" t="s">
        <v>68</v>
      </c>
      <c r="T211" s="44"/>
      <c r="U211" s="44"/>
      <c r="V211" s="33">
        <f t="shared" si="195"/>
        <v>0</v>
      </c>
      <c r="W211" s="33"/>
      <c r="X211" s="33">
        <f t="shared" si="196"/>
        <v>0</v>
      </c>
      <c r="Y211" s="33"/>
      <c r="Z211" s="33">
        <f t="shared" si="197"/>
        <v>0</v>
      </c>
      <c r="AA211" s="33"/>
      <c r="AB211" s="6">
        <f t="shared" si="198"/>
        <v>0</v>
      </c>
      <c r="AC211" s="33">
        <f t="shared" si="198"/>
        <v>0</v>
      </c>
      <c r="AD211" s="33"/>
      <c r="AE211" s="6">
        <f t="shared" si="199"/>
        <v>0</v>
      </c>
      <c r="AF211" s="33">
        <f t="shared" si="199"/>
        <v>0</v>
      </c>
      <c r="AG211" s="33"/>
      <c r="AH211" s="6">
        <f t="shared" si="200"/>
        <v>0</v>
      </c>
      <c r="AI211" s="33">
        <f t="shared" si="200"/>
        <v>0</v>
      </c>
      <c r="AJ211" s="33"/>
      <c r="AK211" s="6">
        <f t="shared" si="201"/>
        <v>0</v>
      </c>
      <c r="AL211" s="33">
        <f t="shared" si="201"/>
        <v>0</v>
      </c>
      <c r="AM211" s="33"/>
      <c r="AN211" s="6">
        <f t="shared" si="202"/>
        <v>0</v>
      </c>
      <c r="AO211" s="6">
        <f t="shared" si="202"/>
        <v>0</v>
      </c>
      <c r="AP211" s="33">
        <f t="shared" si="202"/>
        <v>0</v>
      </c>
      <c r="AQ211" s="33"/>
      <c r="AR211" s="6">
        <f t="shared" si="203"/>
        <v>0</v>
      </c>
      <c r="AS211" s="6">
        <f t="shared" si="203"/>
        <v>0</v>
      </c>
      <c r="AT211" s="6">
        <f t="shared" si="203"/>
        <v>0</v>
      </c>
      <c r="AU211" s="6">
        <f t="shared" si="203"/>
        <v>0</v>
      </c>
      <c r="AV211" s="6">
        <f t="shared" si="203"/>
        <v>0</v>
      </c>
      <c r="AW211" s="6">
        <f t="shared" si="203"/>
        <v>0</v>
      </c>
      <c r="AX211" s="6">
        <f t="shared" si="203"/>
        <v>0</v>
      </c>
      <c r="AY211" s="6">
        <f t="shared" si="203"/>
        <v>0</v>
      </c>
      <c r="AZ211" s="33">
        <f t="shared" si="203"/>
        <v>0</v>
      </c>
      <c r="BA211" s="33"/>
      <c r="BB211" s="33"/>
      <c r="BC211" s="6">
        <f t="shared" si="204"/>
        <v>0</v>
      </c>
    </row>
    <row r="212" spans="1:55" s="1" customFormat="1" ht="14.1" customHeight="1" x14ac:dyDescent="0.2">
      <c r="A212" s="41" t="s">
        <v>398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4" t="s">
        <v>399</v>
      </c>
      <c r="N212" s="44"/>
      <c r="O212" s="44" t="s">
        <v>400</v>
      </c>
      <c r="P212" s="44"/>
      <c r="Q212" s="44"/>
      <c r="R212" s="44"/>
      <c r="S212" s="44" t="s">
        <v>68</v>
      </c>
      <c r="T212" s="44"/>
      <c r="U212" s="44"/>
      <c r="V212" s="33">
        <f t="shared" si="195"/>
        <v>0</v>
      </c>
      <c r="W212" s="33"/>
      <c r="X212" s="33">
        <f t="shared" si="196"/>
        <v>0</v>
      </c>
      <c r="Y212" s="33"/>
      <c r="Z212" s="33">
        <f t="shared" si="197"/>
        <v>0</v>
      </c>
      <c r="AA212" s="33"/>
      <c r="AB212" s="6">
        <f t="shared" si="198"/>
        <v>0</v>
      </c>
      <c r="AC212" s="33">
        <f t="shared" si="198"/>
        <v>0</v>
      </c>
      <c r="AD212" s="33"/>
      <c r="AE212" s="6">
        <f t="shared" si="199"/>
        <v>0</v>
      </c>
      <c r="AF212" s="33">
        <f t="shared" si="199"/>
        <v>0</v>
      </c>
      <c r="AG212" s="33"/>
      <c r="AH212" s="6">
        <f t="shared" si="200"/>
        <v>0</v>
      </c>
      <c r="AI212" s="33">
        <f t="shared" si="200"/>
        <v>0</v>
      </c>
      <c r="AJ212" s="33"/>
      <c r="AK212" s="6">
        <f t="shared" si="201"/>
        <v>0</v>
      </c>
      <c r="AL212" s="33">
        <f t="shared" si="201"/>
        <v>0</v>
      </c>
      <c r="AM212" s="33"/>
      <c r="AN212" s="6">
        <f t="shared" si="202"/>
        <v>0</v>
      </c>
      <c r="AO212" s="6">
        <f t="shared" si="202"/>
        <v>0</v>
      </c>
      <c r="AP212" s="33">
        <f t="shared" si="202"/>
        <v>0</v>
      </c>
      <c r="AQ212" s="33"/>
      <c r="AR212" s="6">
        <f t="shared" si="203"/>
        <v>0</v>
      </c>
      <c r="AS212" s="6">
        <f t="shared" si="203"/>
        <v>0</v>
      </c>
      <c r="AT212" s="6">
        <f t="shared" si="203"/>
        <v>0</v>
      </c>
      <c r="AU212" s="6">
        <f t="shared" si="203"/>
        <v>0</v>
      </c>
      <c r="AV212" s="6">
        <f t="shared" si="203"/>
        <v>0</v>
      </c>
      <c r="AW212" s="6">
        <f t="shared" si="203"/>
        <v>0</v>
      </c>
      <c r="AX212" s="6">
        <f t="shared" si="203"/>
        <v>0</v>
      </c>
      <c r="AY212" s="6">
        <f t="shared" si="203"/>
        <v>0</v>
      </c>
      <c r="AZ212" s="33">
        <f t="shared" si="203"/>
        <v>0</v>
      </c>
      <c r="BA212" s="33"/>
      <c r="BB212" s="33"/>
      <c r="BC212" s="6">
        <f t="shared" si="204"/>
        <v>0</v>
      </c>
    </row>
    <row r="213" spans="1:55" s="1" customFormat="1" ht="33.950000000000003" customHeight="1" x14ac:dyDescent="0.2">
      <c r="A213" s="42" t="s">
        <v>401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8" t="s">
        <v>402</v>
      </c>
      <c r="N213" s="38"/>
      <c r="O213" s="38" t="s">
        <v>403</v>
      </c>
      <c r="P213" s="38"/>
      <c r="Q213" s="38"/>
      <c r="R213" s="38"/>
      <c r="S213" s="38" t="s">
        <v>68</v>
      </c>
      <c r="T213" s="38"/>
      <c r="U213" s="38"/>
      <c r="V213" s="33">
        <f t="shared" si="195"/>
        <v>0</v>
      </c>
      <c r="W213" s="33"/>
      <c r="X213" s="33">
        <f t="shared" si="196"/>
        <v>0</v>
      </c>
      <c r="Y213" s="33"/>
      <c r="Z213" s="33">
        <f t="shared" si="197"/>
        <v>0</v>
      </c>
      <c r="AA213" s="33"/>
      <c r="AB213" s="6">
        <f t="shared" si="198"/>
        <v>0</v>
      </c>
      <c r="AC213" s="33">
        <f t="shared" si="198"/>
        <v>0</v>
      </c>
      <c r="AD213" s="33"/>
      <c r="AE213" s="6">
        <f t="shared" si="199"/>
        <v>0</v>
      </c>
      <c r="AF213" s="33">
        <f t="shared" si="199"/>
        <v>0</v>
      </c>
      <c r="AG213" s="33"/>
      <c r="AH213" s="6">
        <f t="shared" si="200"/>
        <v>0</v>
      </c>
      <c r="AI213" s="33">
        <f t="shared" si="200"/>
        <v>0</v>
      </c>
      <c r="AJ213" s="33"/>
      <c r="AK213" s="6">
        <f t="shared" si="201"/>
        <v>0</v>
      </c>
      <c r="AL213" s="33">
        <f t="shared" si="201"/>
        <v>0</v>
      </c>
      <c r="AM213" s="33"/>
      <c r="AN213" s="6">
        <f t="shared" si="202"/>
        <v>0</v>
      </c>
      <c r="AO213" s="6">
        <f t="shared" si="202"/>
        <v>0</v>
      </c>
      <c r="AP213" s="33">
        <f t="shared" si="202"/>
        <v>0</v>
      </c>
      <c r="AQ213" s="33"/>
      <c r="AR213" s="6">
        <f t="shared" si="203"/>
        <v>0</v>
      </c>
      <c r="AS213" s="6">
        <f t="shared" si="203"/>
        <v>0</v>
      </c>
      <c r="AT213" s="6">
        <f t="shared" si="203"/>
        <v>0</v>
      </c>
      <c r="AU213" s="6">
        <f t="shared" si="203"/>
        <v>0</v>
      </c>
      <c r="AV213" s="6">
        <f t="shared" si="203"/>
        <v>0</v>
      </c>
      <c r="AW213" s="6">
        <f t="shared" si="203"/>
        <v>0</v>
      </c>
      <c r="AX213" s="6">
        <f t="shared" si="203"/>
        <v>0</v>
      </c>
      <c r="AY213" s="6">
        <f t="shared" si="203"/>
        <v>0</v>
      </c>
      <c r="AZ213" s="33">
        <f t="shared" si="203"/>
        <v>0</v>
      </c>
      <c r="BA213" s="33"/>
      <c r="BB213" s="33"/>
      <c r="BC213" s="6">
        <f t="shared" si="204"/>
        <v>0</v>
      </c>
    </row>
    <row r="214" spans="1:55" s="1" customFormat="1" ht="45" customHeight="1" x14ac:dyDescent="0.2">
      <c r="A214" s="42" t="s">
        <v>404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8" t="s">
        <v>405</v>
      </c>
      <c r="N214" s="38"/>
      <c r="O214" s="38" t="s">
        <v>403</v>
      </c>
      <c r="P214" s="38"/>
      <c r="Q214" s="38"/>
      <c r="R214" s="38"/>
      <c r="S214" s="38" t="s">
        <v>68</v>
      </c>
      <c r="T214" s="38"/>
      <c r="U214" s="38"/>
      <c r="V214" s="33">
        <f t="shared" si="195"/>
        <v>0</v>
      </c>
      <c r="W214" s="33"/>
      <c r="X214" s="33">
        <f t="shared" si="196"/>
        <v>0</v>
      </c>
      <c r="Y214" s="33"/>
      <c r="Z214" s="33">
        <f t="shared" si="197"/>
        <v>0</v>
      </c>
      <c r="AA214" s="33"/>
      <c r="AB214" s="6">
        <f t="shared" si="198"/>
        <v>0</v>
      </c>
      <c r="AC214" s="33">
        <f t="shared" si="198"/>
        <v>0</v>
      </c>
      <c r="AD214" s="33"/>
      <c r="AE214" s="6">
        <f t="shared" si="199"/>
        <v>0</v>
      </c>
      <c r="AF214" s="33">
        <f t="shared" si="199"/>
        <v>0</v>
      </c>
      <c r="AG214" s="33"/>
      <c r="AH214" s="6">
        <f t="shared" si="200"/>
        <v>0</v>
      </c>
      <c r="AI214" s="33">
        <f t="shared" si="200"/>
        <v>0</v>
      </c>
      <c r="AJ214" s="33"/>
      <c r="AK214" s="6">
        <f t="shared" si="201"/>
        <v>0</v>
      </c>
      <c r="AL214" s="33">
        <f t="shared" si="201"/>
        <v>0</v>
      </c>
      <c r="AM214" s="33"/>
      <c r="AN214" s="6">
        <f t="shared" si="202"/>
        <v>0</v>
      </c>
      <c r="AO214" s="6">
        <f t="shared" si="202"/>
        <v>0</v>
      </c>
      <c r="AP214" s="33">
        <f t="shared" si="202"/>
        <v>0</v>
      </c>
      <c r="AQ214" s="33"/>
      <c r="AR214" s="6">
        <f t="shared" si="203"/>
        <v>0</v>
      </c>
      <c r="AS214" s="6">
        <f t="shared" si="203"/>
        <v>0</v>
      </c>
      <c r="AT214" s="6">
        <f t="shared" si="203"/>
        <v>0</v>
      </c>
      <c r="AU214" s="6">
        <f t="shared" si="203"/>
        <v>0</v>
      </c>
      <c r="AV214" s="6">
        <f t="shared" si="203"/>
        <v>0</v>
      </c>
      <c r="AW214" s="6">
        <f t="shared" si="203"/>
        <v>0</v>
      </c>
      <c r="AX214" s="6">
        <f t="shared" si="203"/>
        <v>0</v>
      </c>
      <c r="AY214" s="6">
        <f t="shared" si="203"/>
        <v>0</v>
      </c>
      <c r="AZ214" s="33">
        <f t="shared" si="203"/>
        <v>0</v>
      </c>
      <c r="BA214" s="33"/>
      <c r="BB214" s="33"/>
      <c r="BC214" s="6">
        <f t="shared" si="204"/>
        <v>0</v>
      </c>
    </row>
    <row r="215" spans="1:55" s="1" customFormat="1" ht="24" customHeight="1" x14ac:dyDescent="0.2">
      <c r="A215" s="42" t="s">
        <v>406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8" t="s">
        <v>407</v>
      </c>
      <c r="N215" s="38"/>
      <c r="O215" s="38" t="s">
        <v>400</v>
      </c>
      <c r="P215" s="38"/>
      <c r="Q215" s="38"/>
      <c r="R215" s="38"/>
      <c r="S215" s="38" t="s">
        <v>68</v>
      </c>
      <c r="T215" s="38"/>
      <c r="U215" s="38"/>
      <c r="V215" s="33">
        <f t="shared" si="195"/>
        <v>0</v>
      </c>
      <c r="W215" s="33"/>
      <c r="X215" s="33">
        <f t="shared" si="196"/>
        <v>0</v>
      </c>
      <c r="Y215" s="33"/>
      <c r="Z215" s="33">
        <f t="shared" si="197"/>
        <v>0</v>
      </c>
      <c r="AA215" s="33"/>
      <c r="AB215" s="6">
        <f t="shared" si="198"/>
        <v>0</v>
      </c>
      <c r="AC215" s="33">
        <f t="shared" si="198"/>
        <v>0</v>
      </c>
      <c r="AD215" s="33"/>
      <c r="AE215" s="6">
        <f t="shared" si="199"/>
        <v>0</v>
      </c>
      <c r="AF215" s="33">
        <f t="shared" si="199"/>
        <v>0</v>
      </c>
      <c r="AG215" s="33"/>
      <c r="AH215" s="6">
        <f t="shared" si="200"/>
        <v>0</v>
      </c>
      <c r="AI215" s="33">
        <f t="shared" si="200"/>
        <v>0</v>
      </c>
      <c r="AJ215" s="33"/>
      <c r="AK215" s="6">
        <f t="shared" si="201"/>
        <v>0</v>
      </c>
      <c r="AL215" s="33">
        <f t="shared" si="201"/>
        <v>0</v>
      </c>
      <c r="AM215" s="33"/>
      <c r="AN215" s="6">
        <f t="shared" si="202"/>
        <v>0</v>
      </c>
      <c r="AO215" s="6">
        <f t="shared" si="202"/>
        <v>0</v>
      </c>
      <c r="AP215" s="33">
        <f t="shared" si="202"/>
        <v>0</v>
      </c>
      <c r="AQ215" s="33"/>
      <c r="AR215" s="6">
        <f t="shared" si="203"/>
        <v>0</v>
      </c>
      <c r="AS215" s="6">
        <f t="shared" si="203"/>
        <v>0</v>
      </c>
      <c r="AT215" s="6">
        <f t="shared" si="203"/>
        <v>0</v>
      </c>
      <c r="AU215" s="6">
        <f t="shared" si="203"/>
        <v>0</v>
      </c>
      <c r="AV215" s="6">
        <f t="shared" si="203"/>
        <v>0</v>
      </c>
      <c r="AW215" s="6">
        <f t="shared" si="203"/>
        <v>0</v>
      </c>
      <c r="AX215" s="6">
        <f t="shared" si="203"/>
        <v>0</v>
      </c>
      <c r="AY215" s="6">
        <f t="shared" si="203"/>
        <v>0</v>
      </c>
      <c r="AZ215" s="33">
        <f t="shared" si="203"/>
        <v>0</v>
      </c>
      <c r="BA215" s="33"/>
      <c r="BB215" s="33"/>
      <c r="BC215" s="6">
        <f t="shared" si="204"/>
        <v>0</v>
      </c>
    </row>
    <row r="216" spans="1:55" s="1" customFormat="1" ht="33.950000000000003" customHeight="1" x14ac:dyDescent="0.2">
      <c r="A216" s="41" t="s">
        <v>408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4" t="s">
        <v>409</v>
      </c>
      <c r="N216" s="44"/>
      <c r="O216" s="44" t="s">
        <v>67</v>
      </c>
      <c r="P216" s="44"/>
      <c r="Q216" s="44"/>
      <c r="R216" s="44"/>
      <c r="S216" s="44" t="s">
        <v>68</v>
      </c>
      <c r="T216" s="44"/>
      <c r="U216" s="44"/>
      <c r="V216" s="33">
        <f t="shared" si="195"/>
        <v>0</v>
      </c>
      <c r="W216" s="33"/>
      <c r="X216" s="33">
        <f t="shared" si="196"/>
        <v>0</v>
      </c>
      <c r="Y216" s="33"/>
      <c r="Z216" s="33">
        <f t="shared" si="197"/>
        <v>0</v>
      </c>
      <c r="AA216" s="33"/>
      <c r="AB216" s="6">
        <f t="shared" si="198"/>
        <v>0</v>
      </c>
      <c r="AC216" s="33">
        <f t="shared" si="198"/>
        <v>0</v>
      </c>
      <c r="AD216" s="33"/>
      <c r="AE216" s="6">
        <f t="shared" si="199"/>
        <v>0</v>
      </c>
      <c r="AF216" s="33">
        <f t="shared" si="199"/>
        <v>0</v>
      </c>
      <c r="AG216" s="33"/>
      <c r="AH216" s="6">
        <f t="shared" si="200"/>
        <v>0</v>
      </c>
      <c r="AI216" s="33">
        <f t="shared" si="200"/>
        <v>0</v>
      </c>
      <c r="AJ216" s="33"/>
      <c r="AK216" s="6">
        <f t="shared" si="201"/>
        <v>0</v>
      </c>
      <c r="AL216" s="33">
        <f t="shared" si="201"/>
        <v>0</v>
      </c>
      <c r="AM216" s="33"/>
      <c r="AN216" s="6">
        <f t="shared" si="202"/>
        <v>0</v>
      </c>
      <c r="AO216" s="6">
        <f t="shared" si="202"/>
        <v>0</v>
      </c>
      <c r="AP216" s="33">
        <f t="shared" si="202"/>
        <v>0</v>
      </c>
      <c r="AQ216" s="33"/>
      <c r="AR216" s="6">
        <f t="shared" si="203"/>
        <v>0</v>
      </c>
      <c r="AS216" s="6">
        <f t="shared" si="203"/>
        <v>0</v>
      </c>
      <c r="AT216" s="6">
        <f t="shared" si="203"/>
        <v>0</v>
      </c>
      <c r="AU216" s="6">
        <f t="shared" si="203"/>
        <v>0</v>
      </c>
      <c r="AV216" s="6">
        <f t="shared" si="203"/>
        <v>0</v>
      </c>
      <c r="AW216" s="6">
        <f t="shared" si="203"/>
        <v>0</v>
      </c>
      <c r="AX216" s="6">
        <f t="shared" si="203"/>
        <v>0</v>
      </c>
      <c r="AY216" s="6">
        <f t="shared" si="203"/>
        <v>0</v>
      </c>
      <c r="AZ216" s="33">
        <f t="shared" si="203"/>
        <v>0</v>
      </c>
      <c r="BA216" s="33"/>
      <c r="BB216" s="33"/>
      <c r="BC216" s="6">
        <f t="shared" si="204"/>
        <v>0</v>
      </c>
    </row>
    <row r="217" spans="1:55" s="1" customFormat="1" ht="33.950000000000003" customHeight="1" x14ac:dyDescent="0.2">
      <c r="A217" s="41" t="s">
        <v>410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4" t="s">
        <v>411</v>
      </c>
      <c r="N217" s="44"/>
      <c r="O217" s="44" t="s">
        <v>412</v>
      </c>
      <c r="P217" s="44"/>
      <c r="Q217" s="44"/>
      <c r="R217" s="44"/>
      <c r="S217" s="44" t="s">
        <v>68</v>
      </c>
      <c r="T217" s="44"/>
      <c r="U217" s="44"/>
      <c r="V217" s="33">
        <f t="shared" si="195"/>
        <v>0</v>
      </c>
      <c r="W217" s="33"/>
      <c r="X217" s="33">
        <f t="shared" si="196"/>
        <v>0</v>
      </c>
      <c r="Y217" s="33"/>
      <c r="Z217" s="33">
        <f t="shared" si="197"/>
        <v>0</v>
      </c>
      <c r="AA217" s="33"/>
      <c r="AB217" s="6">
        <f t="shared" si="198"/>
        <v>0</v>
      </c>
      <c r="AC217" s="33">
        <f t="shared" si="198"/>
        <v>0</v>
      </c>
      <c r="AD217" s="33"/>
      <c r="AE217" s="6">
        <f t="shared" si="199"/>
        <v>0</v>
      </c>
      <c r="AF217" s="33">
        <f t="shared" si="199"/>
        <v>0</v>
      </c>
      <c r="AG217" s="33"/>
      <c r="AH217" s="6">
        <f t="shared" si="200"/>
        <v>0</v>
      </c>
      <c r="AI217" s="33">
        <f t="shared" si="200"/>
        <v>0</v>
      </c>
      <c r="AJ217" s="33"/>
      <c r="AK217" s="6">
        <f t="shared" si="201"/>
        <v>0</v>
      </c>
      <c r="AL217" s="33">
        <f t="shared" si="201"/>
        <v>0</v>
      </c>
      <c r="AM217" s="33"/>
      <c r="AN217" s="6">
        <f t="shared" si="202"/>
        <v>0</v>
      </c>
      <c r="AO217" s="6">
        <f t="shared" si="202"/>
        <v>0</v>
      </c>
      <c r="AP217" s="33">
        <f t="shared" si="202"/>
        <v>0</v>
      </c>
      <c r="AQ217" s="33"/>
      <c r="AR217" s="6">
        <f t="shared" si="203"/>
        <v>0</v>
      </c>
      <c r="AS217" s="6">
        <f t="shared" si="203"/>
        <v>0</v>
      </c>
      <c r="AT217" s="6">
        <f t="shared" si="203"/>
        <v>0</v>
      </c>
      <c r="AU217" s="6">
        <f t="shared" si="203"/>
        <v>0</v>
      </c>
      <c r="AV217" s="6">
        <f t="shared" si="203"/>
        <v>0</v>
      </c>
      <c r="AW217" s="6">
        <f t="shared" si="203"/>
        <v>0</v>
      </c>
      <c r="AX217" s="6">
        <f t="shared" si="203"/>
        <v>0</v>
      </c>
      <c r="AY217" s="6">
        <f t="shared" si="203"/>
        <v>0</v>
      </c>
      <c r="AZ217" s="33">
        <f t="shared" si="203"/>
        <v>0</v>
      </c>
      <c r="BA217" s="33"/>
      <c r="BB217" s="33"/>
      <c r="BC217" s="6">
        <f t="shared" si="204"/>
        <v>0</v>
      </c>
    </row>
    <row r="218" spans="1:55" s="1" customFormat="1" ht="24" customHeight="1" x14ac:dyDescent="0.2">
      <c r="A218" s="41" t="s">
        <v>413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4" t="s">
        <v>414</v>
      </c>
      <c r="N218" s="44"/>
      <c r="O218" s="44" t="s">
        <v>412</v>
      </c>
      <c r="P218" s="44"/>
      <c r="Q218" s="44"/>
      <c r="R218" s="44"/>
      <c r="S218" s="44" t="s">
        <v>68</v>
      </c>
      <c r="T218" s="44"/>
      <c r="U218" s="44"/>
      <c r="V218" s="33">
        <f t="shared" si="195"/>
        <v>0</v>
      </c>
      <c r="W218" s="33"/>
      <c r="X218" s="33">
        <f t="shared" si="196"/>
        <v>0</v>
      </c>
      <c r="Y218" s="33"/>
      <c r="Z218" s="33">
        <f t="shared" si="197"/>
        <v>0</v>
      </c>
      <c r="AA218" s="33"/>
      <c r="AB218" s="6">
        <f t="shared" si="198"/>
        <v>0</v>
      </c>
      <c r="AC218" s="33">
        <f t="shared" si="198"/>
        <v>0</v>
      </c>
      <c r="AD218" s="33"/>
      <c r="AE218" s="6">
        <f t="shared" si="199"/>
        <v>0</v>
      </c>
      <c r="AF218" s="33">
        <f t="shared" si="199"/>
        <v>0</v>
      </c>
      <c r="AG218" s="33"/>
      <c r="AH218" s="6">
        <f t="shared" si="200"/>
        <v>0</v>
      </c>
      <c r="AI218" s="33">
        <f t="shared" si="200"/>
        <v>0</v>
      </c>
      <c r="AJ218" s="33"/>
      <c r="AK218" s="6">
        <f t="shared" si="201"/>
        <v>0</v>
      </c>
      <c r="AL218" s="33">
        <f t="shared" si="201"/>
        <v>0</v>
      </c>
      <c r="AM218" s="33"/>
      <c r="AN218" s="6">
        <f t="shared" si="202"/>
        <v>0</v>
      </c>
      <c r="AO218" s="6">
        <f t="shared" si="202"/>
        <v>0</v>
      </c>
      <c r="AP218" s="33">
        <f t="shared" si="202"/>
        <v>0</v>
      </c>
      <c r="AQ218" s="33"/>
      <c r="AR218" s="6">
        <f t="shared" si="203"/>
        <v>0</v>
      </c>
      <c r="AS218" s="6">
        <f t="shared" si="203"/>
        <v>0</v>
      </c>
      <c r="AT218" s="6">
        <f t="shared" si="203"/>
        <v>0</v>
      </c>
      <c r="AU218" s="6">
        <f t="shared" si="203"/>
        <v>0</v>
      </c>
      <c r="AV218" s="6">
        <f t="shared" si="203"/>
        <v>0</v>
      </c>
      <c r="AW218" s="6">
        <f t="shared" si="203"/>
        <v>0</v>
      </c>
      <c r="AX218" s="6">
        <f t="shared" si="203"/>
        <v>0</v>
      </c>
      <c r="AY218" s="6">
        <f t="shared" si="203"/>
        <v>0</v>
      </c>
      <c r="AZ218" s="33">
        <f t="shared" si="203"/>
        <v>0</v>
      </c>
      <c r="BA218" s="33"/>
      <c r="BB218" s="33"/>
      <c r="BC218" s="6">
        <f t="shared" si="204"/>
        <v>0</v>
      </c>
    </row>
    <row r="219" spans="1:55" s="1" customFormat="1" ht="14.1" customHeight="1" x14ac:dyDescent="0.2">
      <c r="A219" s="41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4" t="s">
        <v>416</v>
      </c>
      <c r="N219" s="44"/>
      <c r="O219" s="44" t="s">
        <v>412</v>
      </c>
      <c r="P219" s="44"/>
      <c r="Q219" s="44"/>
      <c r="R219" s="44"/>
      <c r="S219" s="44" t="s">
        <v>68</v>
      </c>
      <c r="T219" s="44"/>
      <c r="U219" s="44"/>
      <c r="V219" s="33">
        <f t="shared" si="195"/>
        <v>0</v>
      </c>
      <c r="W219" s="33"/>
      <c r="X219" s="33">
        <f t="shared" si="196"/>
        <v>0</v>
      </c>
      <c r="Y219" s="33"/>
      <c r="Z219" s="33">
        <f t="shared" si="197"/>
        <v>0</v>
      </c>
      <c r="AA219" s="33"/>
      <c r="AB219" s="6">
        <f t="shared" si="198"/>
        <v>0</v>
      </c>
      <c r="AC219" s="33">
        <f t="shared" si="198"/>
        <v>0</v>
      </c>
      <c r="AD219" s="33"/>
      <c r="AE219" s="6">
        <f t="shared" si="199"/>
        <v>0</v>
      </c>
      <c r="AF219" s="33">
        <f t="shared" si="199"/>
        <v>0</v>
      </c>
      <c r="AG219" s="33"/>
      <c r="AH219" s="6">
        <f t="shared" si="200"/>
        <v>0</v>
      </c>
      <c r="AI219" s="33">
        <f t="shared" si="200"/>
        <v>0</v>
      </c>
      <c r="AJ219" s="33"/>
      <c r="AK219" s="6">
        <f t="shared" si="201"/>
        <v>0</v>
      </c>
      <c r="AL219" s="33">
        <f t="shared" si="201"/>
        <v>0</v>
      </c>
      <c r="AM219" s="33"/>
      <c r="AN219" s="6">
        <f t="shared" si="202"/>
        <v>0</v>
      </c>
      <c r="AO219" s="6">
        <f t="shared" si="202"/>
        <v>0</v>
      </c>
      <c r="AP219" s="33">
        <f t="shared" si="202"/>
        <v>0</v>
      </c>
      <c r="AQ219" s="33"/>
      <c r="AR219" s="6">
        <f t="shared" si="203"/>
        <v>0</v>
      </c>
      <c r="AS219" s="6">
        <f t="shared" si="203"/>
        <v>0</v>
      </c>
      <c r="AT219" s="6">
        <f t="shared" si="203"/>
        <v>0</v>
      </c>
      <c r="AU219" s="6">
        <f t="shared" si="203"/>
        <v>0</v>
      </c>
      <c r="AV219" s="6">
        <f t="shared" si="203"/>
        <v>0</v>
      </c>
      <c r="AW219" s="6">
        <f t="shared" si="203"/>
        <v>0</v>
      </c>
      <c r="AX219" s="6">
        <f t="shared" si="203"/>
        <v>0</v>
      </c>
      <c r="AY219" s="6">
        <f t="shared" si="203"/>
        <v>0</v>
      </c>
      <c r="AZ219" s="33">
        <f t="shared" si="203"/>
        <v>0</v>
      </c>
      <c r="BA219" s="33"/>
      <c r="BB219" s="33"/>
      <c r="BC219" s="6">
        <f t="shared" si="204"/>
        <v>0</v>
      </c>
    </row>
    <row r="220" spans="1:55" s="1" customFormat="1" ht="33.950000000000003" customHeight="1" x14ac:dyDescent="0.2">
      <c r="A220" s="41" t="s">
        <v>417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4" t="s">
        <v>418</v>
      </c>
      <c r="N220" s="44"/>
      <c r="O220" s="44" t="s">
        <v>412</v>
      </c>
      <c r="P220" s="44"/>
      <c r="Q220" s="44"/>
      <c r="R220" s="44"/>
      <c r="S220" s="44" t="s">
        <v>68</v>
      </c>
      <c r="T220" s="44"/>
      <c r="U220" s="44"/>
      <c r="V220" s="33">
        <f t="shared" si="195"/>
        <v>0</v>
      </c>
      <c r="W220" s="33"/>
      <c r="X220" s="33">
        <f t="shared" si="196"/>
        <v>0</v>
      </c>
      <c r="Y220" s="33"/>
      <c r="Z220" s="33">
        <f t="shared" si="197"/>
        <v>0</v>
      </c>
      <c r="AA220" s="33"/>
      <c r="AB220" s="6">
        <f t="shared" si="198"/>
        <v>0</v>
      </c>
      <c r="AC220" s="33">
        <f t="shared" si="198"/>
        <v>0</v>
      </c>
      <c r="AD220" s="33"/>
      <c r="AE220" s="6">
        <f t="shared" si="199"/>
        <v>0</v>
      </c>
      <c r="AF220" s="33">
        <f t="shared" si="199"/>
        <v>0</v>
      </c>
      <c r="AG220" s="33"/>
      <c r="AH220" s="6">
        <f t="shared" si="200"/>
        <v>0</v>
      </c>
      <c r="AI220" s="33">
        <f t="shared" si="200"/>
        <v>0</v>
      </c>
      <c r="AJ220" s="33"/>
      <c r="AK220" s="6">
        <f t="shared" si="201"/>
        <v>0</v>
      </c>
      <c r="AL220" s="33">
        <f t="shared" si="201"/>
        <v>0</v>
      </c>
      <c r="AM220" s="33"/>
      <c r="AN220" s="6">
        <f t="shared" si="202"/>
        <v>0</v>
      </c>
      <c r="AO220" s="6">
        <f t="shared" si="202"/>
        <v>0</v>
      </c>
      <c r="AP220" s="33">
        <f t="shared" si="202"/>
        <v>0</v>
      </c>
      <c r="AQ220" s="33"/>
      <c r="AR220" s="6">
        <f t="shared" ref="AR220:AZ229" si="205">0</f>
        <v>0</v>
      </c>
      <c r="AS220" s="6">
        <f t="shared" si="205"/>
        <v>0</v>
      </c>
      <c r="AT220" s="6">
        <f t="shared" si="205"/>
        <v>0</v>
      </c>
      <c r="AU220" s="6">
        <f t="shared" si="205"/>
        <v>0</v>
      </c>
      <c r="AV220" s="6">
        <f t="shared" si="205"/>
        <v>0</v>
      </c>
      <c r="AW220" s="6">
        <f t="shared" si="205"/>
        <v>0</v>
      </c>
      <c r="AX220" s="6">
        <f t="shared" si="205"/>
        <v>0</v>
      </c>
      <c r="AY220" s="6">
        <f t="shared" si="205"/>
        <v>0</v>
      </c>
      <c r="AZ220" s="33">
        <f t="shared" si="205"/>
        <v>0</v>
      </c>
      <c r="BA220" s="33"/>
      <c r="BB220" s="33"/>
      <c r="BC220" s="6">
        <f t="shared" si="204"/>
        <v>0</v>
      </c>
    </row>
    <row r="221" spans="1:55" s="1" customFormat="1" ht="45" customHeight="1" x14ac:dyDescent="0.2">
      <c r="A221" s="41" t="s">
        <v>419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4" t="s">
        <v>420</v>
      </c>
      <c r="N221" s="44"/>
      <c r="O221" s="44" t="s">
        <v>412</v>
      </c>
      <c r="P221" s="44"/>
      <c r="Q221" s="44"/>
      <c r="R221" s="44"/>
      <c r="S221" s="44" t="s">
        <v>68</v>
      </c>
      <c r="T221" s="44"/>
      <c r="U221" s="44"/>
      <c r="V221" s="33">
        <f t="shared" si="195"/>
        <v>0</v>
      </c>
      <c r="W221" s="33"/>
      <c r="X221" s="33">
        <f t="shared" si="196"/>
        <v>0</v>
      </c>
      <c r="Y221" s="33"/>
      <c r="Z221" s="33">
        <f t="shared" si="197"/>
        <v>0</v>
      </c>
      <c r="AA221" s="33"/>
      <c r="AB221" s="6">
        <f t="shared" si="198"/>
        <v>0</v>
      </c>
      <c r="AC221" s="33">
        <f t="shared" si="198"/>
        <v>0</v>
      </c>
      <c r="AD221" s="33"/>
      <c r="AE221" s="6">
        <f t="shared" si="199"/>
        <v>0</v>
      </c>
      <c r="AF221" s="33">
        <f t="shared" si="199"/>
        <v>0</v>
      </c>
      <c r="AG221" s="33"/>
      <c r="AH221" s="6">
        <f t="shared" si="200"/>
        <v>0</v>
      </c>
      <c r="AI221" s="33">
        <f t="shared" si="200"/>
        <v>0</v>
      </c>
      <c r="AJ221" s="33"/>
      <c r="AK221" s="6">
        <f t="shared" si="201"/>
        <v>0</v>
      </c>
      <c r="AL221" s="33">
        <f t="shared" si="201"/>
        <v>0</v>
      </c>
      <c r="AM221" s="33"/>
      <c r="AN221" s="6">
        <f t="shared" si="202"/>
        <v>0</v>
      </c>
      <c r="AO221" s="6">
        <f t="shared" si="202"/>
        <v>0</v>
      </c>
      <c r="AP221" s="33">
        <f t="shared" si="202"/>
        <v>0</v>
      </c>
      <c r="AQ221" s="33"/>
      <c r="AR221" s="6">
        <f t="shared" si="205"/>
        <v>0</v>
      </c>
      <c r="AS221" s="6">
        <f t="shared" si="205"/>
        <v>0</v>
      </c>
      <c r="AT221" s="6">
        <f t="shared" si="205"/>
        <v>0</v>
      </c>
      <c r="AU221" s="6">
        <f t="shared" si="205"/>
        <v>0</v>
      </c>
      <c r="AV221" s="6">
        <f t="shared" si="205"/>
        <v>0</v>
      </c>
      <c r="AW221" s="6">
        <f t="shared" si="205"/>
        <v>0</v>
      </c>
      <c r="AX221" s="6">
        <f t="shared" si="205"/>
        <v>0</v>
      </c>
      <c r="AY221" s="6">
        <f t="shared" si="205"/>
        <v>0</v>
      </c>
      <c r="AZ221" s="33">
        <f t="shared" si="205"/>
        <v>0</v>
      </c>
      <c r="BA221" s="33"/>
      <c r="BB221" s="33"/>
      <c r="BC221" s="6">
        <f t="shared" si="204"/>
        <v>0</v>
      </c>
    </row>
    <row r="222" spans="1:55" s="1" customFormat="1" ht="24" customHeight="1" x14ac:dyDescent="0.2">
      <c r="A222" s="41" t="s">
        <v>421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4" t="s">
        <v>422</v>
      </c>
      <c r="N222" s="44"/>
      <c r="O222" s="44" t="s">
        <v>412</v>
      </c>
      <c r="P222" s="44"/>
      <c r="Q222" s="44"/>
      <c r="R222" s="44"/>
      <c r="S222" s="44" t="s">
        <v>68</v>
      </c>
      <c r="T222" s="44"/>
      <c r="U222" s="44"/>
      <c r="V222" s="33">
        <f t="shared" si="195"/>
        <v>0</v>
      </c>
      <c r="W222" s="33"/>
      <c r="X222" s="33">
        <f t="shared" si="196"/>
        <v>0</v>
      </c>
      <c r="Y222" s="33"/>
      <c r="Z222" s="33">
        <f t="shared" si="197"/>
        <v>0</v>
      </c>
      <c r="AA222" s="33"/>
      <c r="AB222" s="6">
        <f t="shared" si="198"/>
        <v>0</v>
      </c>
      <c r="AC222" s="33">
        <f t="shared" si="198"/>
        <v>0</v>
      </c>
      <c r="AD222" s="33"/>
      <c r="AE222" s="6">
        <f t="shared" si="199"/>
        <v>0</v>
      </c>
      <c r="AF222" s="33">
        <f t="shared" si="199"/>
        <v>0</v>
      </c>
      <c r="AG222" s="33"/>
      <c r="AH222" s="6">
        <f t="shared" si="200"/>
        <v>0</v>
      </c>
      <c r="AI222" s="33">
        <f t="shared" si="200"/>
        <v>0</v>
      </c>
      <c r="AJ222" s="33"/>
      <c r="AK222" s="6">
        <f t="shared" si="201"/>
        <v>0</v>
      </c>
      <c r="AL222" s="33">
        <f t="shared" si="201"/>
        <v>0</v>
      </c>
      <c r="AM222" s="33"/>
      <c r="AN222" s="6">
        <f t="shared" si="202"/>
        <v>0</v>
      </c>
      <c r="AO222" s="6">
        <f t="shared" si="202"/>
        <v>0</v>
      </c>
      <c r="AP222" s="33">
        <f t="shared" si="202"/>
        <v>0</v>
      </c>
      <c r="AQ222" s="33"/>
      <c r="AR222" s="6">
        <f t="shared" si="205"/>
        <v>0</v>
      </c>
      <c r="AS222" s="6">
        <f t="shared" si="205"/>
        <v>0</v>
      </c>
      <c r="AT222" s="6">
        <f t="shared" si="205"/>
        <v>0</v>
      </c>
      <c r="AU222" s="6">
        <f t="shared" si="205"/>
        <v>0</v>
      </c>
      <c r="AV222" s="6">
        <f t="shared" si="205"/>
        <v>0</v>
      </c>
      <c r="AW222" s="6">
        <f t="shared" si="205"/>
        <v>0</v>
      </c>
      <c r="AX222" s="6">
        <f t="shared" si="205"/>
        <v>0</v>
      </c>
      <c r="AY222" s="6">
        <f t="shared" si="205"/>
        <v>0</v>
      </c>
      <c r="AZ222" s="33">
        <f t="shared" si="205"/>
        <v>0</v>
      </c>
      <c r="BA222" s="33"/>
      <c r="BB222" s="33"/>
      <c r="BC222" s="6">
        <f t="shared" si="204"/>
        <v>0</v>
      </c>
    </row>
    <row r="223" spans="1:55" s="1" customFormat="1" ht="24" customHeight="1" x14ac:dyDescent="0.2">
      <c r="A223" s="41" t="s">
        <v>423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4" t="s">
        <v>424</v>
      </c>
      <c r="N223" s="44"/>
      <c r="O223" s="44" t="s">
        <v>425</v>
      </c>
      <c r="P223" s="44"/>
      <c r="Q223" s="44"/>
      <c r="R223" s="44"/>
      <c r="S223" s="44" t="s">
        <v>68</v>
      </c>
      <c r="T223" s="44"/>
      <c r="U223" s="44"/>
      <c r="V223" s="33">
        <f t="shared" si="195"/>
        <v>0</v>
      </c>
      <c r="W223" s="33"/>
      <c r="X223" s="33">
        <f t="shared" si="196"/>
        <v>0</v>
      </c>
      <c r="Y223" s="33"/>
      <c r="Z223" s="33">
        <f t="shared" si="197"/>
        <v>0</v>
      </c>
      <c r="AA223" s="33"/>
      <c r="AB223" s="6">
        <f t="shared" si="198"/>
        <v>0</v>
      </c>
      <c r="AC223" s="33">
        <f t="shared" si="198"/>
        <v>0</v>
      </c>
      <c r="AD223" s="33"/>
      <c r="AE223" s="6">
        <f t="shared" si="199"/>
        <v>0</v>
      </c>
      <c r="AF223" s="33">
        <f t="shared" si="199"/>
        <v>0</v>
      </c>
      <c r="AG223" s="33"/>
      <c r="AH223" s="6">
        <f t="shared" si="200"/>
        <v>0</v>
      </c>
      <c r="AI223" s="33">
        <f t="shared" si="200"/>
        <v>0</v>
      </c>
      <c r="AJ223" s="33"/>
      <c r="AK223" s="6">
        <f t="shared" si="201"/>
        <v>0</v>
      </c>
      <c r="AL223" s="33">
        <f t="shared" si="201"/>
        <v>0</v>
      </c>
      <c r="AM223" s="33"/>
      <c r="AN223" s="6">
        <f t="shared" si="202"/>
        <v>0</v>
      </c>
      <c r="AO223" s="6">
        <f t="shared" si="202"/>
        <v>0</v>
      </c>
      <c r="AP223" s="33">
        <f t="shared" si="202"/>
        <v>0</v>
      </c>
      <c r="AQ223" s="33"/>
      <c r="AR223" s="6">
        <f t="shared" si="205"/>
        <v>0</v>
      </c>
      <c r="AS223" s="6">
        <f t="shared" si="205"/>
        <v>0</v>
      </c>
      <c r="AT223" s="6">
        <f t="shared" si="205"/>
        <v>0</v>
      </c>
      <c r="AU223" s="6">
        <f t="shared" si="205"/>
        <v>0</v>
      </c>
      <c r="AV223" s="6">
        <f t="shared" si="205"/>
        <v>0</v>
      </c>
      <c r="AW223" s="6">
        <f t="shared" si="205"/>
        <v>0</v>
      </c>
      <c r="AX223" s="6">
        <f t="shared" si="205"/>
        <v>0</v>
      </c>
      <c r="AY223" s="6">
        <f t="shared" si="205"/>
        <v>0</v>
      </c>
      <c r="AZ223" s="33">
        <f t="shared" si="205"/>
        <v>0</v>
      </c>
      <c r="BA223" s="33"/>
      <c r="BB223" s="33"/>
      <c r="BC223" s="6">
        <f t="shared" si="204"/>
        <v>0</v>
      </c>
    </row>
    <row r="224" spans="1:55" s="1" customFormat="1" ht="86.1" customHeight="1" x14ac:dyDescent="0.2">
      <c r="A224" s="41" t="s">
        <v>426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4" t="s">
        <v>427</v>
      </c>
      <c r="N224" s="44"/>
      <c r="O224" s="44" t="s">
        <v>67</v>
      </c>
      <c r="P224" s="44"/>
      <c r="Q224" s="44"/>
      <c r="R224" s="44"/>
      <c r="S224" s="44" t="s">
        <v>68</v>
      </c>
      <c r="T224" s="44"/>
      <c r="U224" s="44"/>
      <c r="V224" s="33">
        <f t="shared" si="195"/>
        <v>0</v>
      </c>
      <c r="W224" s="33"/>
      <c r="X224" s="33">
        <f t="shared" si="196"/>
        <v>0</v>
      </c>
      <c r="Y224" s="33"/>
      <c r="Z224" s="33">
        <f t="shared" si="197"/>
        <v>0</v>
      </c>
      <c r="AA224" s="33"/>
      <c r="AB224" s="6">
        <f t="shared" si="198"/>
        <v>0</v>
      </c>
      <c r="AC224" s="33">
        <f t="shared" si="198"/>
        <v>0</v>
      </c>
      <c r="AD224" s="33"/>
      <c r="AE224" s="6">
        <f t="shared" si="199"/>
        <v>0</v>
      </c>
      <c r="AF224" s="33">
        <f t="shared" si="199"/>
        <v>0</v>
      </c>
      <c r="AG224" s="33"/>
      <c r="AH224" s="6">
        <f t="shared" si="200"/>
        <v>0</v>
      </c>
      <c r="AI224" s="33">
        <f t="shared" si="200"/>
        <v>0</v>
      </c>
      <c r="AJ224" s="33"/>
      <c r="AK224" s="6">
        <f t="shared" si="201"/>
        <v>0</v>
      </c>
      <c r="AL224" s="33">
        <f t="shared" si="201"/>
        <v>0</v>
      </c>
      <c r="AM224" s="33"/>
      <c r="AN224" s="6">
        <f t="shared" si="202"/>
        <v>0</v>
      </c>
      <c r="AO224" s="6">
        <f t="shared" si="202"/>
        <v>0</v>
      </c>
      <c r="AP224" s="33">
        <f t="shared" si="202"/>
        <v>0</v>
      </c>
      <c r="AQ224" s="33"/>
      <c r="AR224" s="6">
        <f t="shared" si="205"/>
        <v>0</v>
      </c>
      <c r="AS224" s="6">
        <f t="shared" si="205"/>
        <v>0</v>
      </c>
      <c r="AT224" s="6">
        <f t="shared" si="205"/>
        <v>0</v>
      </c>
      <c r="AU224" s="6">
        <f t="shared" si="205"/>
        <v>0</v>
      </c>
      <c r="AV224" s="6">
        <f t="shared" si="205"/>
        <v>0</v>
      </c>
      <c r="AW224" s="6">
        <f t="shared" si="205"/>
        <v>0</v>
      </c>
      <c r="AX224" s="6">
        <f t="shared" si="205"/>
        <v>0</v>
      </c>
      <c r="AY224" s="6">
        <f t="shared" si="205"/>
        <v>0</v>
      </c>
      <c r="AZ224" s="33">
        <f t="shared" si="205"/>
        <v>0</v>
      </c>
      <c r="BA224" s="33"/>
      <c r="BB224" s="33"/>
      <c r="BC224" s="6">
        <f t="shared" si="204"/>
        <v>0</v>
      </c>
    </row>
    <row r="225" spans="1:55" s="1" customFormat="1" ht="33.950000000000003" customHeight="1" x14ac:dyDescent="0.2">
      <c r="A225" s="41" t="s">
        <v>428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4" t="s">
        <v>429</v>
      </c>
      <c r="N225" s="44"/>
      <c r="O225" s="44" t="s">
        <v>67</v>
      </c>
      <c r="P225" s="44"/>
      <c r="Q225" s="44"/>
      <c r="R225" s="44"/>
      <c r="S225" s="44" t="s">
        <v>68</v>
      </c>
      <c r="T225" s="44"/>
      <c r="U225" s="44"/>
      <c r="V225" s="33">
        <f t="shared" si="195"/>
        <v>0</v>
      </c>
      <c r="W225" s="33"/>
      <c r="X225" s="33">
        <f t="shared" si="196"/>
        <v>0</v>
      </c>
      <c r="Y225" s="33"/>
      <c r="Z225" s="33">
        <f t="shared" si="197"/>
        <v>0</v>
      </c>
      <c r="AA225" s="33"/>
      <c r="AB225" s="6">
        <f t="shared" si="198"/>
        <v>0</v>
      </c>
      <c r="AC225" s="33">
        <f t="shared" si="198"/>
        <v>0</v>
      </c>
      <c r="AD225" s="33"/>
      <c r="AE225" s="6">
        <f t="shared" si="199"/>
        <v>0</v>
      </c>
      <c r="AF225" s="33">
        <f t="shared" si="199"/>
        <v>0</v>
      </c>
      <c r="AG225" s="33"/>
      <c r="AH225" s="6">
        <f t="shared" si="200"/>
        <v>0</v>
      </c>
      <c r="AI225" s="33">
        <f t="shared" si="200"/>
        <v>0</v>
      </c>
      <c r="AJ225" s="33"/>
      <c r="AK225" s="6">
        <f t="shared" si="201"/>
        <v>0</v>
      </c>
      <c r="AL225" s="33">
        <f t="shared" si="201"/>
        <v>0</v>
      </c>
      <c r="AM225" s="33"/>
      <c r="AN225" s="6">
        <f t="shared" si="202"/>
        <v>0</v>
      </c>
      <c r="AO225" s="6">
        <f t="shared" si="202"/>
        <v>0</v>
      </c>
      <c r="AP225" s="33">
        <f t="shared" si="202"/>
        <v>0</v>
      </c>
      <c r="AQ225" s="33"/>
      <c r="AR225" s="6">
        <f t="shared" si="205"/>
        <v>0</v>
      </c>
      <c r="AS225" s="6">
        <f t="shared" si="205"/>
        <v>0</v>
      </c>
      <c r="AT225" s="6">
        <f t="shared" si="205"/>
        <v>0</v>
      </c>
      <c r="AU225" s="6">
        <f t="shared" si="205"/>
        <v>0</v>
      </c>
      <c r="AV225" s="6">
        <f t="shared" si="205"/>
        <v>0</v>
      </c>
      <c r="AW225" s="6">
        <f t="shared" si="205"/>
        <v>0</v>
      </c>
      <c r="AX225" s="6">
        <f t="shared" si="205"/>
        <v>0</v>
      </c>
      <c r="AY225" s="6">
        <f t="shared" si="205"/>
        <v>0</v>
      </c>
      <c r="AZ225" s="33">
        <f t="shared" si="205"/>
        <v>0</v>
      </c>
      <c r="BA225" s="33"/>
      <c r="BB225" s="33"/>
      <c r="BC225" s="6">
        <f t="shared" si="204"/>
        <v>0</v>
      </c>
    </row>
    <row r="226" spans="1:55" s="1" customFormat="1" ht="45" customHeight="1" x14ac:dyDescent="0.2">
      <c r="A226" s="41" t="s">
        <v>430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4" t="s">
        <v>431</v>
      </c>
      <c r="N226" s="44"/>
      <c r="O226" s="44" t="s">
        <v>67</v>
      </c>
      <c r="P226" s="44"/>
      <c r="Q226" s="44"/>
      <c r="R226" s="44"/>
      <c r="S226" s="44" t="s">
        <v>68</v>
      </c>
      <c r="T226" s="44"/>
      <c r="U226" s="44"/>
      <c r="V226" s="33">
        <f t="shared" si="195"/>
        <v>0</v>
      </c>
      <c r="W226" s="33"/>
      <c r="X226" s="33">
        <f t="shared" si="196"/>
        <v>0</v>
      </c>
      <c r="Y226" s="33"/>
      <c r="Z226" s="33">
        <f t="shared" si="197"/>
        <v>0</v>
      </c>
      <c r="AA226" s="33"/>
      <c r="AB226" s="6">
        <f t="shared" si="198"/>
        <v>0</v>
      </c>
      <c r="AC226" s="33">
        <f t="shared" si="198"/>
        <v>0</v>
      </c>
      <c r="AD226" s="33"/>
      <c r="AE226" s="6">
        <f t="shared" si="199"/>
        <v>0</v>
      </c>
      <c r="AF226" s="33">
        <f t="shared" si="199"/>
        <v>0</v>
      </c>
      <c r="AG226" s="33"/>
      <c r="AH226" s="6">
        <f t="shared" si="200"/>
        <v>0</v>
      </c>
      <c r="AI226" s="33">
        <f t="shared" si="200"/>
        <v>0</v>
      </c>
      <c r="AJ226" s="33"/>
      <c r="AK226" s="6">
        <f t="shared" si="201"/>
        <v>0</v>
      </c>
      <c r="AL226" s="33">
        <f t="shared" si="201"/>
        <v>0</v>
      </c>
      <c r="AM226" s="33"/>
      <c r="AN226" s="6">
        <f t="shared" si="202"/>
        <v>0</v>
      </c>
      <c r="AO226" s="6">
        <f t="shared" si="202"/>
        <v>0</v>
      </c>
      <c r="AP226" s="33">
        <f t="shared" si="202"/>
        <v>0</v>
      </c>
      <c r="AQ226" s="33"/>
      <c r="AR226" s="6">
        <f t="shared" si="205"/>
        <v>0</v>
      </c>
      <c r="AS226" s="6">
        <f t="shared" si="205"/>
        <v>0</v>
      </c>
      <c r="AT226" s="6">
        <f t="shared" si="205"/>
        <v>0</v>
      </c>
      <c r="AU226" s="6">
        <f t="shared" si="205"/>
        <v>0</v>
      </c>
      <c r="AV226" s="6">
        <f t="shared" si="205"/>
        <v>0</v>
      </c>
      <c r="AW226" s="6">
        <f t="shared" si="205"/>
        <v>0</v>
      </c>
      <c r="AX226" s="6">
        <f t="shared" si="205"/>
        <v>0</v>
      </c>
      <c r="AY226" s="6">
        <f t="shared" si="205"/>
        <v>0</v>
      </c>
      <c r="AZ226" s="33">
        <f t="shared" si="205"/>
        <v>0</v>
      </c>
      <c r="BA226" s="33"/>
      <c r="BB226" s="33"/>
      <c r="BC226" s="6">
        <f t="shared" si="204"/>
        <v>0</v>
      </c>
    </row>
    <row r="227" spans="1:55" s="1" customFormat="1" ht="14.1" customHeight="1" x14ac:dyDescent="0.2">
      <c r="A227" s="41" t="s">
        <v>432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4" t="s">
        <v>433</v>
      </c>
      <c r="N227" s="44"/>
      <c r="O227" s="44" t="s">
        <v>67</v>
      </c>
      <c r="P227" s="44"/>
      <c r="Q227" s="44"/>
      <c r="R227" s="44"/>
      <c r="S227" s="44" t="s">
        <v>68</v>
      </c>
      <c r="T227" s="44"/>
      <c r="U227" s="44"/>
      <c r="V227" s="33">
        <f t="shared" si="195"/>
        <v>0</v>
      </c>
      <c r="W227" s="33"/>
      <c r="X227" s="33">
        <f t="shared" si="196"/>
        <v>0</v>
      </c>
      <c r="Y227" s="33"/>
      <c r="Z227" s="33">
        <f t="shared" si="197"/>
        <v>0</v>
      </c>
      <c r="AA227" s="33"/>
      <c r="AB227" s="6">
        <f t="shared" si="198"/>
        <v>0</v>
      </c>
      <c r="AC227" s="33">
        <f t="shared" si="198"/>
        <v>0</v>
      </c>
      <c r="AD227" s="33"/>
      <c r="AE227" s="6">
        <f t="shared" si="199"/>
        <v>0</v>
      </c>
      <c r="AF227" s="33">
        <f t="shared" si="199"/>
        <v>0</v>
      </c>
      <c r="AG227" s="33"/>
      <c r="AH227" s="6">
        <f t="shared" si="200"/>
        <v>0</v>
      </c>
      <c r="AI227" s="33">
        <f t="shared" si="200"/>
        <v>0</v>
      </c>
      <c r="AJ227" s="33"/>
      <c r="AK227" s="6">
        <f t="shared" si="201"/>
        <v>0</v>
      </c>
      <c r="AL227" s="33">
        <f t="shared" si="201"/>
        <v>0</v>
      </c>
      <c r="AM227" s="33"/>
      <c r="AN227" s="6">
        <f t="shared" si="202"/>
        <v>0</v>
      </c>
      <c r="AO227" s="6">
        <f t="shared" si="202"/>
        <v>0</v>
      </c>
      <c r="AP227" s="33">
        <f t="shared" si="202"/>
        <v>0</v>
      </c>
      <c r="AQ227" s="33"/>
      <c r="AR227" s="6">
        <f t="shared" si="205"/>
        <v>0</v>
      </c>
      <c r="AS227" s="6">
        <f t="shared" si="205"/>
        <v>0</v>
      </c>
      <c r="AT227" s="6">
        <f t="shared" si="205"/>
        <v>0</v>
      </c>
      <c r="AU227" s="6">
        <f t="shared" si="205"/>
        <v>0</v>
      </c>
      <c r="AV227" s="6">
        <f t="shared" si="205"/>
        <v>0</v>
      </c>
      <c r="AW227" s="6">
        <f t="shared" si="205"/>
        <v>0</v>
      </c>
      <c r="AX227" s="6">
        <f t="shared" si="205"/>
        <v>0</v>
      </c>
      <c r="AY227" s="6">
        <f t="shared" si="205"/>
        <v>0</v>
      </c>
      <c r="AZ227" s="33">
        <f t="shared" si="205"/>
        <v>0</v>
      </c>
      <c r="BA227" s="33"/>
      <c r="BB227" s="33"/>
      <c r="BC227" s="6">
        <f t="shared" si="204"/>
        <v>0</v>
      </c>
    </row>
    <row r="228" spans="1:55" s="1" customFormat="1" ht="24" customHeight="1" x14ac:dyDescent="0.2">
      <c r="A228" s="41" t="s">
        <v>434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4" t="s">
        <v>435</v>
      </c>
      <c r="N228" s="44"/>
      <c r="O228" s="44" t="s">
        <v>67</v>
      </c>
      <c r="P228" s="44"/>
      <c r="Q228" s="44"/>
      <c r="R228" s="44"/>
      <c r="S228" s="44" t="s">
        <v>68</v>
      </c>
      <c r="T228" s="44"/>
      <c r="U228" s="44"/>
      <c r="V228" s="33">
        <f t="shared" si="195"/>
        <v>0</v>
      </c>
      <c r="W228" s="33"/>
      <c r="X228" s="33">
        <f t="shared" si="196"/>
        <v>0</v>
      </c>
      <c r="Y228" s="33"/>
      <c r="Z228" s="33">
        <f t="shared" si="197"/>
        <v>0</v>
      </c>
      <c r="AA228" s="33"/>
      <c r="AB228" s="6">
        <f t="shared" si="198"/>
        <v>0</v>
      </c>
      <c r="AC228" s="33">
        <f t="shared" si="198"/>
        <v>0</v>
      </c>
      <c r="AD228" s="33"/>
      <c r="AE228" s="6">
        <f t="shared" si="199"/>
        <v>0</v>
      </c>
      <c r="AF228" s="33">
        <f t="shared" si="199"/>
        <v>0</v>
      </c>
      <c r="AG228" s="33"/>
      <c r="AH228" s="6">
        <f t="shared" si="200"/>
        <v>0</v>
      </c>
      <c r="AI228" s="33">
        <f t="shared" si="200"/>
        <v>0</v>
      </c>
      <c r="AJ228" s="33"/>
      <c r="AK228" s="6">
        <f t="shared" si="201"/>
        <v>0</v>
      </c>
      <c r="AL228" s="33">
        <f t="shared" si="201"/>
        <v>0</v>
      </c>
      <c r="AM228" s="33"/>
      <c r="AN228" s="6">
        <f t="shared" si="202"/>
        <v>0</v>
      </c>
      <c r="AO228" s="6">
        <f t="shared" si="202"/>
        <v>0</v>
      </c>
      <c r="AP228" s="33">
        <f t="shared" si="202"/>
        <v>0</v>
      </c>
      <c r="AQ228" s="33"/>
      <c r="AR228" s="6">
        <f t="shared" si="205"/>
        <v>0</v>
      </c>
      <c r="AS228" s="6">
        <f t="shared" si="205"/>
        <v>0</v>
      </c>
      <c r="AT228" s="6">
        <f t="shared" si="205"/>
        <v>0</v>
      </c>
      <c r="AU228" s="6">
        <f t="shared" si="205"/>
        <v>0</v>
      </c>
      <c r="AV228" s="6">
        <f t="shared" si="205"/>
        <v>0</v>
      </c>
      <c r="AW228" s="6">
        <f t="shared" si="205"/>
        <v>0</v>
      </c>
      <c r="AX228" s="6">
        <f t="shared" si="205"/>
        <v>0</v>
      </c>
      <c r="AY228" s="6">
        <f t="shared" si="205"/>
        <v>0</v>
      </c>
      <c r="AZ228" s="33">
        <f t="shared" si="205"/>
        <v>0</v>
      </c>
      <c r="BA228" s="33"/>
      <c r="BB228" s="33"/>
      <c r="BC228" s="6">
        <f t="shared" si="204"/>
        <v>0</v>
      </c>
    </row>
    <row r="229" spans="1:55" s="1" customFormat="1" ht="54.95" customHeight="1" x14ac:dyDescent="0.2">
      <c r="A229" s="41" t="s">
        <v>436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4" t="s">
        <v>437</v>
      </c>
      <c r="N229" s="44"/>
      <c r="O229" s="44" t="s">
        <v>67</v>
      </c>
      <c r="P229" s="44"/>
      <c r="Q229" s="44"/>
      <c r="R229" s="44"/>
      <c r="S229" s="44" t="s">
        <v>68</v>
      </c>
      <c r="T229" s="44"/>
      <c r="U229" s="44"/>
      <c r="V229" s="33">
        <f t="shared" si="195"/>
        <v>0</v>
      </c>
      <c r="W229" s="33"/>
      <c r="X229" s="33">
        <f t="shared" si="196"/>
        <v>0</v>
      </c>
      <c r="Y229" s="33"/>
      <c r="Z229" s="33">
        <f t="shared" si="197"/>
        <v>0</v>
      </c>
      <c r="AA229" s="33"/>
      <c r="AB229" s="6">
        <f t="shared" si="198"/>
        <v>0</v>
      </c>
      <c r="AC229" s="33">
        <f t="shared" si="198"/>
        <v>0</v>
      </c>
      <c r="AD229" s="33"/>
      <c r="AE229" s="6">
        <f t="shared" si="199"/>
        <v>0</v>
      </c>
      <c r="AF229" s="33">
        <f t="shared" si="199"/>
        <v>0</v>
      </c>
      <c r="AG229" s="33"/>
      <c r="AH229" s="6">
        <f t="shared" si="200"/>
        <v>0</v>
      </c>
      <c r="AI229" s="33">
        <f t="shared" si="200"/>
        <v>0</v>
      </c>
      <c r="AJ229" s="33"/>
      <c r="AK229" s="6">
        <f t="shared" si="201"/>
        <v>0</v>
      </c>
      <c r="AL229" s="33">
        <f t="shared" si="201"/>
        <v>0</v>
      </c>
      <c r="AM229" s="33"/>
      <c r="AN229" s="6">
        <f t="shared" si="202"/>
        <v>0</v>
      </c>
      <c r="AO229" s="6">
        <f t="shared" si="202"/>
        <v>0</v>
      </c>
      <c r="AP229" s="33">
        <f t="shared" si="202"/>
        <v>0</v>
      </c>
      <c r="AQ229" s="33"/>
      <c r="AR229" s="6">
        <f t="shared" si="205"/>
        <v>0</v>
      </c>
      <c r="AS229" s="6">
        <f t="shared" si="205"/>
        <v>0</v>
      </c>
      <c r="AT229" s="6">
        <f t="shared" si="205"/>
        <v>0</v>
      </c>
      <c r="AU229" s="6">
        <f t="shared" si="205"/>
        <v>0</v>
      </c>
      <c r="AV229" s="6">
        <f t="shared" si="205"/>
        <v>0</v>
      </c>
      <c r="AW229" s="6">
        <f t="shared" si="205"/>
        <v>0</v>
      </c>
      <c r="AX229" s="6">
        <f t="shared" si="205"/>
        <v>0</v>
      </c>
      <c r="AY229" s="6">
        <f t="shared" si="205"/>
        <v>0</v>
      </c>
      <c r="AZ229" s="33">
        <f t="shared" si="205"/>
        <v>0</v>
      </c>
      <c r="BA229" s="33"/>
      <c r="BB229" s="33"/>
      <c r="BC229" s="6">
        <f t="shared" si="204"/>
        <v>0</v>
      </c>
    </row>
    <row r="230" spans="1:55" s="1" customFormat="1" ht="24" customHeight="1" x14ac:dyDescent="0.2">
      <c r="A230" s="41" t="s">
        <v>438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4" t="s">
        <v>439</v>
      </c>
      <c r="N230" s="44"/>
      <c r="O230" s="44" t="s">
        <v>67</v>
      </c>
      <c r="P230" s="44"/>
      <c r="Q230" s="44"/>
      <c r="R230" s="44"/>
      <c r="S230" s="44" t="s">
        <v>68</v>
      </c>
      <c r="T230" s="44"/>
      <c r="U230" s="44"/>
      <c r="V230" s="33">
        <f t="shared" si="195"/>
        <v>0</v>
      </c>
      <c r="W230" s="33"/>
      <c r="X230" s="33">
        <f t="shared" si="196"/>
        <v>0</v>
      </c>
      <c r="Y230" s="33"/>
      <c r="Z230" s="33">
        <f t="shared" si="197"/>
        <v>0</v>
      </c>
      <c r="AA230" s="33"/>
      <c r="AB230" s="6">
        <f t="shared" ref="AB230:AB243" si="206">0</f>
        <v>0</v>
      </c>
      <c r="AC230" s="34" t="s">
        <v>243</v>
      </c>
      <c r="AD230" s="34"/>
      <c r="AE230" s="4" t="s">
        <v>243</v>
      </c>
      <c r="AF230" s="34" t="s">
        <v>243</v>
      </c>
      <c r="AG230" s="34"/>
      <c r="AH230" s="4" t="s">
        <v>243</v>
      </c>
      <c r="AI230" s="34" t="s">
        <v>243</v>
      </c>
      <c r="AJ230" s="34"/>
      <c r="AK230" s="4" t="s">
        <v>243</v>
      </c>
      <c r="AL230" s="34" t="s">
        <v>243</v>
      </c>
      <c r="AM230" s="34"/>
      <c r="AN230" s="4" t="s">
        <v>243</v>
      </c>
      <c r="AO230" s="6">
        <f t="shared" ref="AO230:AP233" si="207">0</f>
        <v>0</v>
      </c>
      <c r="AP230" s="33">
        <f t="shared" si="207"/>
        <v>0</v>
      </c>
      <c r="AQ230" s="33"/>
      <c r="AR230" s="6">
        <f t="shared" ref="AR230:AS243" si="208">0</f>
        <v>0</v>
      </c>
      <c r="AS230" s="6">
        <f t="shared" si="208"/>
        <v>0</v>
      </c>
      <c r="AT230" s="4" t="s">
        <v>243</v>
      </c>
      <c r="AU230" s="4" t="s">
        <v>243</v>
      </c>
      <c r="AV230" s="4" t="s">
        <v>243</v>
      </c>
      <c r="AW230" s="4" t="s">
        <v>243</v>
      </c>
      <c r="AX230" s="4" t="s">
        <v>243</v>
      </c>
      <c r="AY230" s="4" t="s">
        <v>243</v>
      </c>
      <c r="AZ230" s="34" t="s">
        <v>243</v>
      </c>
      <c r="BA230" s="34"/>
      <c r="BB230" s="34"/>
      <c r="BC230" s="4" t="s">
        <v>243</v>
      </c>
    </row>
    <row r="231" spans="1:55" s="1" customFormat="1" ht="33.950000000000003" customHeight="1" x14ac:dyDescent="0.2">
      <c r="A231" s="42" t="s">
        <v>440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4" t="s">
        <v>441</v>
      </c>
      <c r="N231" s="44"/>
      <c r="O231" s="44" t="s">
        <v>67</v>
      </c>
      <c r="P231" s="44"/>
      <c r="Q231" s="44"/>
      <c r="R231" s="44"/>
      <c r="S231" s="44" t="s">
        <v>68</v>
      </c>
      <c r="T231" s="44"/>
      <c r="U231" s="44"/>
      <c r="V231" s="33">
        <f t="shared" si="195"/>
        <v>0</v>
      </c>
      <c r="W231" s="33"/>
      <c r="X231" s="33">
        <f t="shared" si="196"/>
        <v>0</v>
      </c>
      <c r="Y231" s="33"/>
      <c r="Z231" s="33">
        <f t="shared" si="197"/>
        <v>0</v>
      </c>
      <c r="AA231" s="33"/>
      <c r="AB231" s="6">
        <f t="shared" si="206"/>
        <v>0</v>
      </c>
      <c r="AC231" s="34" t="s">
        <v>243</v>
      </c>
      <c r="AD231" s="34"/>
      <c r="AE231" s="4" t="s">
        <v>243</v>
      </c>
      <c r="AF231" s="34" t="s">
        <v>243</v>
      </c>
      <c r="AG231" s="34"/>
      <c r="AH231" s="4" t="s">
        <v>243</v>
      </c>
      <c r="AI231" s="34" t="s">
        <v>243</v>
      </c>
      <c r="AJ231" s="34"/>
      <c r="AK231" s="4" t="s">
        <v>243</v>
      </c>
      <c r="AL231" s="34" t="s">
        <v>243</v>
      </c>
      <c r="AM231" s="34"/>
      <c r="AN231" s="4" t="s">
        <v>243</v>
      </c>
      <c r="AO231" s="6">
        <f t="shared" si="207"/>
        <v>0</v>
      </c>
      <c r="AP231" s="33">
        <f t="shared" si="207"/>
        <v>0</v>
      </c>
      <c r="AQ231" s="33"/>
      <c r="AR231" s="6">
        <f t="shared" si="208"/>
        <v>0</v>
      </c>
      <c r="AS231" s="6">
        <f t="shared" si="208"/>
        <v>0</v>
      </c>
      <c r="AT231" s="4" t="s">
        <v>243</v>
      </c>
      <c r="AU231" s="4" t="s">
        <v>243</v>
      </c>
      <c r="AV231" s="4" t="s">
        <v>243</v>
      </c>
      <c r="AW231" s="4" t="s">
        <v>243</v>
      </c>
      <c r="AX231" s="4" t="s">
        <v>243</v>
      </c>
      <c r="AY231" s="4" t="s">
        <v>243</v>
      </c>
      <c r="AZ231" s="34" t="s">
        <v>243</v>
      </c>
      <c r="BA231" s="34"/>
      <c r="BB231" s="34"/>
      <c r="BC231" s="4" t="s">
        <v>243</v>
      </c>
    </row>
    <row r="232" spans="1:55" s="1" customFormat="1" ht="24" customHeight="1" x14ac:dyDescent="0.2">
      <c r="A232" s="42" t="s">
        <v>442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4" t="s">
        <v>443</v>
      </c>
      <c r="N232" s="44"/>
      <c r="O232" s="44" t="s">
        <v>67</v>
      </c>
      <c r="P232" s="44"/>
      <c r="Q232" s="44"/>
      <c r="R232" s="44"/>
      <c r="S232" s="44" t="s">
        <v>68</v>
      </c>
      <c r="T232" s="44"/>
      <c r="U232" s="44"/>
      <c r="V232" s="33">
        <f t="shared" si="195"/>
        <v>0</v>
      </c>
      <c r="W232" s="33"/>
      <c r="X232" s="33">
        <f t="shared" si="196"/>
        <v>0</v>
      </c>
      <c r="Y232" s="33"/>
      <c r="Z232" s="33">
        <f t="shared" si="197"/>
        <v>0</v>
      </c>
      <c r="AA232" s="33"/>
      <c r="AB232" s="6">
        <f t="shared" si="206"/>
        <v>0</v>
      </c>
      <c r="AC232" s="34" t="s">
        <v>243</v>
      </c>
      <c r="AD232" s="34"/>
      <c r="AE232" s="4" t="s">
        <v>243</v>
      </c>
      <c r="AF232" s="34" t="s">
        <v>243</v>
      </c>
      <c r="AG232" s="34"/>
      <c r="AH232" s="4" t="s">
        <v>243</v>
      </c>
      <c r="AI232" s="34" t="s">
        <v>243</v>
      </c>
      <c r="AJ232" s="34"/>
      <c r="AK232" s="4" t="s">
        <v>243</v>
      </c>
      <c r="AL232" s="34" t="s">
        <v>243</v>
      </c>
      <c r="AM232" s="34"/>
      <c r="AN232" s="4" t="s">
        <v>243</v>
      </c>
      <c r="AO232" s="6">
        <f t="shared" si="207"/>
        <v>0</v>
      </c>
      <c r="AP232" s="33">
        <f t="shared" si="207"/>
        <v>0</v>
      </c>
      <c r="AQ232" s="33"/>
      <c r="AR232" s="6">
        <f t="shared" si="208"/>
        <v>0</v>
      </c>
      <c r="AS232" s="6">
        <f t="shared" si="208"/>
        <v>0</v>
      </c>
      <c r="AT232" s="4" t="s">
        <v>243</v>
      </c>
      <c r="AU232" s="4" t="s">
        <v>243</v>
      </c>
      <c r="AV232" s="4" t="s">
        <v>243</v>
      </c>
      <c r="AW232" s="4" t="s">
        <v>243</v>
      </c>
      <c r="AX232" s="4" t="s">
        <v>243</v>
      </c>
      <c r="AY232" s="4" t="s">
        <v>243</v>
      </c>
      <c r="AZ232" s="34" t="s">
        <v>243</v>
      </c>
      <c r="BA232" s="34"/>
      <c r="BB232" s="34"/>
      <c r="BC232" s="4" t="s">
        <v>243</v>
      </c>
    </row>
    <row r="233" spans="1:55" s="1" customFormat="1" ht="33.950000000000003" customHeight="1" x14ac:dyDescent="0.2">
      <c r="A233" s="42" t="s">
        <v>444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4" t="s">
        <v>445</v>
      </c>
      <c r="N233" s="44"/>
      <c r="O233" s="44" t="s">
        <v>67</v>
      </c>
      <c r="P233" s="44"/>
      <c r="Q233" s="44"/>
      <c r="R233" s="44"/>
      <c r="S233" s="44" t="s">
        <v>68</v>
      </c>
      <c r="T233" s="44"/>
      <c r="U233" s="44"/>
      <c r="V233" s="33">
        <f t="shared" si="195"/>
        <v>0</v>
      </c>
      <c r="W233" s="33"/>
      <c r="X233" s="33">
        <f t="shared" si="196"/>
        <v>0</v>
      </c>
      <c r="Y233" s="33"/>
      <c r="Z233" s="33">
        <f t="shared" si="197"/>
        <v>0</v>
      </c>
      <c r="AA233" s="33"/>
      <c r="AB233" s="6">
        <f t="shared" si="206"/>
        <v>0</v>
      </c>
      <c r="AC233" s="34" t="s">
        <v>243</v>
      </c>
      <c r="AD233" s="34"/>
      <c r="AE233" s="4" t="s">
        <v>243</v>
      </c>
      <c r="AF233" s="34" t="s">
        <v>243</v>
      </c>
      <c r="AG233" s="34"/>
      <c r="AH233" s="4" t="s">
        <v>243</v>
      </c>
      <c r="AI233" s="34" t="s">
        <v>243</v>
      </c>
      <c r="AJ233" s="34"/>
      <c r="AK233" s="4" t="s">
        <v>243</v>
      </c>
      <c r="AL233" s="34" t="s">
        <v>243</v>
      </c>
      <c r="AM233" s="34"/>
      <c r="AN233" s="4" t="s">
        <v>243</v>
      </c>
      <c r="AO233" s="6">
        <f t="shared" si="207"/>
        <v>0</v>
      </c>
      <c r="AP233" s="33">
        <f t="shared" si="207"/>
        <v>0</v>
      </c>
      <c r="AQ233" s="33"/>
      <c r="AR233" s="6">
        <f t="shared" si="208"/>
        <v>0</v>
      </c>
      <c r="AS233" s="6">
        <f t="shared" si="208"/>
        <v>0</v>
      </c>
      <c r="AT233" s="4" t="s">
        <v>243</v>
      </c>
      <c r="AU233" s="4" t="s">
        <v>243</v>
      </c>
      <c r="AV233" s="4" t="s">
        <v>243</v>
      </c>
      <c r="AW233" s="4" t="s">
        <v>243</v>
      </c>
      <c r="AX233" s="4" t="s">
        <v>243</v>
      </c>
      <c r="AY233" s="4" t="s">
        <v>243</v>
      </c>
      <c r="AZ233" s="34" t="s">
        <v>243</v>
      </c>
      <c r="BA233" s="34"/>
      <c r="BB233" s="34"/>
      <c r="BC233" s="4" t="s">
        <v>243</v>
      </c>
    </row>
    <row r="234" spans="1:55" s="1" customFormat="1" ht="14.1" customHeight="1" x14ac:dyDescent="0.2">
      <c r="A234" s="41" t="s">
        <v>446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4" t="s">
        <v>447</v>
      </c>
      <c r="N234" s="44"/>
      <c r="O234" s="44" t="s">
        <v>67</v>
      </c>
      <c r="P234" s="44"/>
      <c r="Q234" s="44"/>
      <c r="R234" s="44"/>
      <c r="S234" s="44" t="s">
        <v>448</v>
      </c>
      <c r="T234" s="44"/>
      <c r="U234" s="44"/>
      <c r="V234" s="33">
        <f>672252</f>
        <v>672252</v>
      </c>
      <c r="W234" s="33"/>
      <c r="X234" s="33">
        <f t="shared" si="196"/>
        <v>0</v>
      </c>
      <c r="Y234" s="33"/>
      <c r="Z234" s="33">
        <f t="shared" si="197"/>
        <v>0</v>
      </c>
      <c r="AA234" s="33"/>
      <c r="AB234" s="6">
        <f t="shared" si="206"/>
        <v>0</v>
      </c>
      <c r="AC234" s="33">
        <f t="shared" ref="AC234:AC243" si="209">0</f>
        <v>0</v>
      </c>
      <c r="AD234" s="33"/>
      <c r="AE234" s="6">
        <f t="shared" ref="AE234:AF243" si="210">0</f>
        <v>0</v>
      </c>
      <c r="AF234" s="33">
        <f t="shared" si="210"/>
        <v>0</v>
      </c>
      <c r="AG234" s="33"/>
      <c r="AH234" s="6">
        <f t="shared" ref="AH234:AI243" si="211">0</f>
        <v>0</v>
      </c>
      <c r="AI234" s="33">
        <f t="shared" si="211"/>
        <v>0</v>
      </c>
      <c r="AJ234" s="33"/>
      <c r="AK234" s="6">
        <f t="shared" ref="AK234:AK243" si="212">0</f>
        <v>0</v>
      </c>
      <c r="AL234" s="33">
        <f>672252</f>
        <v>672252</v>
      </c>
      <c r="AM234" s="33"/>
      <c r="AN234" s="6">
        <f t="shared" ref="AN234:AN243" si="213">0</f>
        <v>0</v>
      </c>
      <c r="AO234" s="6">
        <f>526302</f>
        <v>526302</v>
      </c>
      <c r="AP234" s="33">
        <f t="shared" ref="AP234:AP243" si="214">0</f>
        <v>0</v>
      </c>
      <c r="AQ234" s="33"/>
      <c r="AR234" s="6">
        <f t="shared" si="208"/>
        <v>0</v>
      </c>
      <c r="AS234" s="6">
        <f t="shared" si="208"/>
        <v>0</v>
      </c>
      <c r="AT234" s="6">
        <f t="shared" ref="AT234:AY243" si="215">0</f>
        <v>0</v>
      </c>
      <c r="AU234" s="6">
        <f t="shared" si="215"/>
        <v>0</v>
      </c>
      <c r="AV234" s="6">
        <f t="shared" si="215"/>
        <v>0</v>
      </c>
      <c r="AW234" s="6">
        <f t="shared" si="215"/>
        <v>0</v>
      </c>
      <c r="AX234" s="6">
        <f t="shared" si="215"/>
        <v>0</v>
      </c>
      <c r="AY234" s="6">
        <f t="shared" si="215"/>
        <v>0</v>
      </c>
      <c r="AZ234" s="33">
        <f>526302</f>
        <v>526302</v>
      </c>
      <c r="BA234" s="33"/>
      <c r="BB234" s="33"/>
      <c r="BC234" s="6">
        <f t="shared" ref="BC234:BC243" si="216">0</f>
        <v>0</v>
      </c>
    </row>
    <row r="235" spans="1:55" s="1" customFormat="1" ht="14.1" customHeight="1" x14ac:dyDescent="0.2">
      <c r="A235" s="41" t="s">
        <v>449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4" t="s">
        <v>450</v>
      </c>
      <c r="N235" s="44"/>
      <c r="O235" s="44" t="s">
        <v>184</v>
      </c>
      <c r="P235" s="44"/>
      <c r="Q235" s="44"/>
      <c r="R235" s="44"/>
      <c r="S235" s="44" t="s">
        <v>68</v>
      </c>
      <c r="T235" s="44"/>
      <c r="U235" s="44"/>
      <c r="V235" s="33">
        <f t="shared" ref="V235:V243" si="217">0</f>
        <v>0</v>
      </c>
      <c r="W235" s="33"/>
      <c r="X235" s="33">
        <f t="shared" si="196"/>
        <v>0</v>
      </c>
      <c r="Y235" s="33"/>
      <c r="Z235" s="33">
        <f t="shared" si="197"/>
        <v>0</v>
      </c>
      <c r="AA235" s="33"/>
      <c r="AB235" s="6">
        <f t="shared" si="206"/>
        <v>0</v>
      </c>
      <c r="AC235" s="33">
        <f t="shared" si="209"/>
        <v>0</v>
      </c>
      <c r="AD235" s="33"/>
      <c r="AE235" s="6">
        <f t="shared" si="210"/>
        <v>0</v>
      </c>
      <c r="AF235" s="33">
        <f t="shared" si="210"/>
        <v>0</v>
      </c>
      <c r="AG235" s="33"/>
      <c r="AH235" s="6">
        <f t="shared" si="211"/>
        <v>0</v>
      </c>
      <c r="AI235" s="33">
        <f t="shared" si="211"/>
        <v>0</v>
      </c>
      <c r="AJ235" s="33"/>
      <c r="AK235" s="6">
        <f t="shared" si="212"/>
        <v>0</v>
      </c>
      <c r="AL235" s="33">
        <f t="shared" ref="AL235:AL243" si="218">0</f>
        <v>0</v>
      </c>
      <c r="AM235" s="33"/>
      <c r="AN235" s="6">
        <f t="shared" si="213"/>
        <v>0</v>
      </c>
      <c r="AO235" s="6">
        <f t="shared" ref="AO235:AO243" si="219">0</f>
        <v>0</v>
      </c>
      <c r="AP235" s="33">
        <f t="shared" si="214"/>
        <v>0</v>
      </c>
      <c r="AQ235" s="33"/>
      <c r="AR235" s="6">
        <f t="shared" si="208"/>
        <v>0</v>
      </c>
      <c r="AS235" s="6">
        <f t="shared" si="208"/>
        <v>0</v>
      </c>
      <c r="AT235" s="6">
        <f t="shared" si="215"/>
        <v>0</v>
      </c>
      <c r="AU235" s="6">
        <f t="shared" si="215"/>
        <v>0</v>
      </c>
      <c r="AV235" s="6">
        <f t="shared" si="215"/>
        <v>0</v>
      </c>
      <c r="AW235" s="6">
        <f t="shared" si="215"/>
        <v>0</v>
      </c>
      <c r="AX235" s="6">
        <f t="shared" si="215"/>
        <v>0</v>
      </c>
      <c r="AY235" s="6">
        <f t="shared" si="215"/>
        <v>0</v>
      </c>
      <c r="AZ235" s="33">
        <f t="shared" ref="AZ235:AZ243" si="220">0</f>
        <v>0</v>
      </c>
      <c r="BA235" s="33"/>
      <c r="BB235" s="33"/>
      <c r="BC235" s="6">
        <f t="shared" si="216"/>
        <v>0</v>
      </c>
    </row>
    <row r="236" spans="1:55" s="1" customFormat="1" ht="33.950000000000003" customHeight="1" x14ac:dyDescent="0.2">
      <c r="A236" s="41" t="s">
        <v>451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4" t="s">
        <v>452</v>
      </c>
      <c r="N236" s="44"/>
      <c r="O236" s="44" t="s">
        <v>184</v>
      </c>
      <c r="P236" s="44"/>
      <c r="Q236" s="44"/>
      <c r="R236" s="44"/>
      <c r="S236" s="44" t="s">
        <v>68</v>
      </c>
      <c r="T236" s="44"/>
      <c r="U236" s="44"/>
      <c r="V236" s="33">
        <f t="shared" si="217"/>
        <v>0</v>
      </c>
      <c r="W236" s="33"/>
      <c r="X236" s="33">
        <f t="shared" si="196"/>
        <v>0</v>
      </c>
      <c r="Y236" s="33"/>
      <c r="Z236" s="33">
        <f t="shared" si="197"/>
        <v>0</v>
      </c>
      <c r="AA236" s="33"/>
      <c r="AB236" s="6">
        <f t="shared" si="206"/>
        <v>0</v>
      </c>
      <c r="AC236" s="33">
        <f t="shared" si="209"/>
        <v>0</v>
      </c>
      <c r="AD236" s="33"/>
      <c r="AE236" s="6">
        <f t="shared" si="210"/>
        <v>0</v>
      </c>
      <c r="AF236" s="33">
        <f t="shared" si="210"/>
        <v>0</v>
      </c>
      <c r="AG236" s="33"/>
      <c r="AH236" s="6">
        <f t="shared" si="211"/>
        <v>0</v>
      </c>
      <c r="AI236" s="33">
        <f t="shared" si="211"/>
        <v>0</v>
      </c>
      <c r="AJ236" s="33"/>
      <c r="AK236" s="6">
        <f t="shared" si="212"/>
        <v>0</v>
      </c>
      <c r="AL236" s="33">
        <f t="shared" si="218"/>
        <v>0</v>
      </c>
      <c r="AM236" s="33"/>
      <c r="AN236" s="6">
        <f t="shared" si="213"/>
        <v>0</v>
      </c>
      <c r="AO236" s="6">
        <f t="shared" si="219"/>
        <v>0</v>
      </c>
      <c r="AP236" s="33">
        <f t="shared" si="214"/>
        <v>0</v>
      </c>
      <c r="AQ236" s="33"/>
      <c r="AR236" s="6">
        <f t="shared" si="208"/>
        <v>0</v>
      </c>
      <c r="AS236" s="6">
        <f t="shared" si="208"/>
        <v>0</v>
      </c>
      <c r="AT236" s="6">
        <f t="shared" si="215"/>
        <v>0</v>
      </c>
      <c r="AU236" s="6">
        <f t="shared" si="215"/>
        <v>0</v>
      </c>
      <c r="AV236" s="6">
        <f t="shared" si="215"/>
        <v>0</v>
      </c>
      <c r="AW236" s="6">
        <f t="shared" si="215"/>
        <v>0</v>
      </c>
      <c r="AX236" s="6">
        <f t="shared" si="215"/>
        <v>0</v>
      </c>
      <c r="AY236" s="6">
        <f t="shared" si="215"/>
        <v>0</v>
      </c>
      <c r="AZ236" s="33">
        <f t="shared" si="220"/>
        <v>0</v>
      </c>
      <c r="BA236" s="33"/>
      <c r="BB236" s="33"/>
      <c r="BC236" s="6">
        <f t="shared" si="216"/>
        <v>0</v>
      </c>
    </row>
    <row r="237" spans="1:55" s="1" customFormat="1" ht="24" customHeight="1" x14ac:dyDescent="0.2">
      <c r="A237" s="41" t="s">
        <v>453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4" t="s">
        <v>454</v>
      </c>
      <c r="N237" s="44"/>
      <c r="O237" s="44" t="s">
        <v>184</v>
      </c>
      <c r="P237" s="44"/>
      <c r="Q237" s="44"/>
      <c r="R237" s="44"/>
      <c r="S237" s="44" t="s">
        <v>68</v>
      </c>
      <c r="T237" s="44"/>
      <c r="U237" s="44"/>
      <c r="V237" s="33">
        <f t="shared" si="217"/>
        <v>0</v>
      </c>
      <c r="W237" s="33"/>
      <c r="X237" s="33">
        <f t="shared" si="196"/>
        <v>0</v>
      </c>
      <c r="Y237" s="33"/>
      <c r="Z237" s="33">
        <f t="shared" si="197"/>
        <v>0</v>
      </c>
      <c r="AA237" s="33"/>
      <c r="AB237" s="6">
        <f t="shared" si="206"/>
        <v>0</v>
      </c>
      <c r="AC237" s="33">
        <f t="shared" si="209"/>
        <v>0</v>
      </c>
      <c r="AD237" s="33"/>
      <c r="AE237" s="6">
        <f t="shared" si="210"/>
        <v>0</v>
      </c>
      <c r="AF237" s="33">
        <f t="shared" si="210"/>
        <v>0</v>
      </c>
      <c r="AG237" s="33"/>
      <c r="AH237" s="6">
        <f t="shared" si="211"/>
        <v>0</v>
      </c>
      <c r="AI237" s="33">
        <f t="shared" si="211"/>
        <v>0</v>
      </c>
      <c r="AJ237" s="33"/>
      <c r="AK237" s="6">
        <f t="shared" si="212"/>
        <v>0</v>
      </c>
      <c r="AL237" s="33">
        <f t="shared" si="218"/>
        <v>0</v>
      </c>
      <c r="AM237" s="33"/>
      <c r="AN237" s="6">
        <f t="shared" si="213"/>
        <v>0</v>
      </c>
      <c r="AO237" s="6">
        <f t="shared" si="219"/>
        <v>0</v>
      </c>
      <c r="AP237" s="33">
        <f t="shared" si="214"/>
        <v>0</v>
      </c>
      <c r="AQ237" s="33"/>
      <c r="AR237" s="6">
        <f t="shared" si="208"/>
        <v>0</v>
      </c>
      <c r="AS237" s="6">
        <f t="shared" si="208"/>
        <v>0</v>
      </c>
      <c r="AT237" s="6">
        <f t="shared" si="215"/>
        <v>0</v>
      </c>
      <c r="AU237" s="6">
        <f t="shared" si="215"/>
        <v>0</v>
      </c>
      <c r="AV237" s="6">
        <f t="shared" si="215"/>
        <v>0</v>
      </c>
      <c r="AW237" s="6">
        <f t="shared" si="215"/>
        <v>0</v>
      </c>
      <c r="AX237" s="6">
        <f t="shared" si="215"/>
        <v>0</v>
      </c>
      <c r="AY237" s="6">
        <f t="shared" si="215"/>
        <v>0</v>
      </c>
      <c r="AZ237" s="33">
        <f t="shared" si="220"/>
        <v>0</v>
      </c>
      <c r="BA237" s="33"/>
      <c r="BB237" s="33"/>
      <c r="BC237" s="6">
        <f t="shared" si="216"/>
        <v>0</v>
      </c>
    </row>
    <row r="238" spans="1:55" s="1" customFormat="1" ht="54.95" customHeight="1" x14ac:dyDescent="0.2">
      <c r="A238" s="41" t="s">
        <v>455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4" t="s">
        <v>456</v>
      </c>
      <c r="N238" s="44"/>
      <c r="O238" s="44" t="s">
        <v>184</v>
      </c>
      <c r="P238" s="44"/>
      <c r="Q238" s="44"/>
      <c r="R238" s="44"/>
      <c r="S238" s="44" t="s">
        <v>68</v>
      </c>
      <c r="T238" s="44"/>
      <c r="U238" s="44"/>
      <c r="V238" s="33">
        <f t="shared" si="217"/>
        <v>0</v>
      </c>
      <c r="W238" s="33"/>
      <c r="X238" s="33">
        <f t="shared" si="196"/>
        <v>0</v>
      </c>
      <c r="Y238" s="33"/>
      <c r="Z238" s="33">
        <f t="shared" si="197"/>
        <v>0</v>
      </c>
      <c r="AA238" s="33"/>
      <c r="AB238" s="6">
        <f t="shared" si="206"/>
        <v>0</v>
      </c>
      <c r="AC238" s="33">
        <f t="shared" si="209"/>
        <v>0</v>
      </c>
      <c r="AD238" s="33"/>
      <c r="AE238" s="6">
        <f t="shared" si="210"/>
        <v>0</v>
      </c>
      <c r="AF238" s="33">
        <f t="shared" si="210"/>
        <v>0</v>
      </c>
      <c r="AG238" s="33"/>
      <c r="AH238" s="6">
        <f t="shared" si="211"/>
        <v>0</v>
      </c>
      <c r="AI238" s="33">
        <f t="shared" si="211"/>
        <v>0</v>
      </c>
      <c r="AJ238" s="33"/>
      <c r="AK238" s="6">
        <f t="shared" si="212"/>
        <v>0</v>
      </c>
      <c r="AL238" s="33">
        <f t="shared" si="218"/>
        <v>0</v>
      </c>
      <c r="AM238" s="33"/>
      <c r="AN238" s="6">
        <f t="shared" si="213"/>
        <v>0</v>
      </c>
      <c r="AO238" s="6">
        <f t="shared" si="219"/>
        <v>0</v>
      </c>
      <c r="AP238" s="33">
        <f t="shared" si="214"/>
        <v>0</v>
      </c>
      <c r="AQ238" s="33"/>
      <c r="AR238" s="6">
        <f t="shared" si="208"/>
        <v>0</v>
      </c>
      <c r="AS238" s="6">
        <f t="shared" si="208"/>
        <v>0</v>
      </c>
      <c r="AT238" s="6">
        <f t="shared" si="215"/>
        <v>0</v>
      </c>
      <c r="AU238" s="6">
        <f t="shared" si="215"/>
        <v>0</v>
      </c>
      <c r="AV238" s="6">
        <f t="shared" si="215"/>
        <v>0</v>
      </c>
      <c r="AW238" s="6">
        <f t="shared" si="215"/>
        <v>0</v>
      </c>
      <c r="AX238" s="6">
        <f t="shared" si="215"/>
        <v>0</v>
      </c>
      <c r="AY238" s="6">
        <f t="shared" si="215"/>
        <v>0</v>
      </c>
      <c r="AZ238" s="33">
        <f t="shared" si="220"/>
        <v>0</v>
      </c>
      <c r="BA238" s="33"/>
      <c r="BB238" s="33"/>
      <c r="BC238" s="6">
        <f t="shared" si="216"/>
        <v>0</v>
      </c>
    </row>
    <row r="239" spans="1:55" s="1" customFormat="1" ht="33.950000000000003" customHeight="1" x14ac:dyDescent="0.2">
      <c r="A239" s="41" t="s">
        <v>457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4" t="s">
        <v>458</v>
      </c>
      <c r="N239" s="44"/>
      <c r="O239" s="44" t="s">
        <v>184</v>
      </c>
      <c r="P239" s="44"/>
      <c r="Q239" s="44"/>
      <c r="R239" s="44"/>
      <c r="S239" s="44" t="s">
        <v>68</v>
      </c>
      <c r="T239" s="44"/>
      <c r="U239" s="44"/>
      <c r="V239" s="33">
        <f t="shared" si="217"/>
        <v>0</v>
      </c>
      <c r="W239" s="33"/>
      <c r="X239" s="33">
        <f t="shared" si="196"/>
        <v>0</v>
      </c>
      <c r="Y239" s="33"/>
      <c r="Z239" s="33">
        <f t="shared" si="197"/>
        <v>0</v>
      </c>
      <c r="AA239" s="33"/>
      <c r="AB239" s="6">
        <f t="shared" si="206"/>
        <v>0</v>
      </c>
      <c r="AC239" s="33">
        <f t="shared" si="209"/>
        <v>0</v>
      </c>
      <c r="AD239" s="33"/>
      <c r="AE239" s="6">
        <f t="shared" si="210"/>
        <v>0</v>
      </c>
      <c r="AF239" s="33">
        <f t="shared" si="210"/>
        <v>0</v>
      </c>
      <c r="AG239" s="33"/>
      <c r="AH239" s="6">
        <f t="shared" si="211"/>
        <v>0</v>
      </c>
      <c r="AI239" s="33">
        <f t="shared" si="211"/>
        <v>0</v>
      </c>
      <c r="AJ239" s="33"/>
      <c r="AK239" s="6">
        <f t="shared" si="212"/>
        <v>0</v>
      </c>
      <c r="AL239" s="33">
        <f t="shared" si="218"/>
        <v>0</v>
      </c>
      <c r="AM239" s="33"/>
      <c r="AN239" s="6">
        <f t="shared" si="213"/>
        <v>0</v>
      </c>
      <c r="AO239" s="6">
        <f t="shared" si="219"/>
        <v>0</v>
      </c>
      <c r="AP239" s="33">
        <f t="shared" si="214"/>
        <v>0</v>
      </c>
      <c r="AQ239" s="33"/>
      <c r="AR239" s="6">
        <f t="shared" si="208"/>
        <v>0</v>
      </c>
      <c r="AS239" s="6">
        <f t="shared" si="208"/>
        <v>0</v>
      </c>
      <c r="AT239" s="6">
        <f t="shared" si="215"/>
        <v>0</v>
      </c>
      <c r="AU239" s="6">
        <f t="shared" si="215"/>
        <v>0</v>
      </c>
      <c r="AV239" s="6">
        <f t="shared" si="215"/>
        <v>0</v>
      </c>
      <c r="AW239" s="6">
        <f t="shared" si="215"/>
        <v>0</v>
      </c>
      <c r="AX239" s="6">
        <f t="shared" si="215"/>
        <v>0</v>
      </c>
      <c r="AY239" s="6">
        <f t="shared" si="215"/>
        <v>0</v>
      </c>
      <c r="AZ239" s="33">
        <f t="shared" si="220"/>
        <v>0</v>
      </c>
      <c r="BA239" s="33"/>
      <c r="BB239" s="33"/>
      <c r="BC239" s="6">
        <f t="shared" si="216"/>
        <v>0</v>
      </c>
    </row>
    <row r="240" spans="1:55" s="1" customFormat="1" ht="117.95" customHeight="1" x14ac:dyDescent="0.2">
      <c r="A240" s="41" t="s">
        <v>459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4" t="s">
        <v>460</v>
      </c>
      <c r="N240" s="44"/>
      <c r="O240" s="44" t="s">
        <v>184</v>
      </c>
      <c r="P240" s="44"/>
      <c r="Q240" s="44"/>
      <c r="R240" s="44"/>
      <c r="S240" s="44" t="s">
        <v>68</v>
      </c>
      <c r="T240" s="44"/>
      <c r="U240" s="44"/>
      <c r="V240" s="33">
        <f t="shared" si="217"/>
        <v>0</v>
      </c>
      <c r="W240" s="33"/>
      <c r="X240" s="33">
        <f t="shared" si="196"/>
        <v>0</v>
      </c>
      <c r="Y240" s="33"/>
      <c r="Z240" s="33">
        <f t="shared" si="197"/>
        <v>0</v>
      </c>
      <c r="AA240" s="33"/>
      <c r="AB240" s="6">
        <f t="shared" si="206"/>
        <v>0</v>
      </c>
      <c r="AC240" s="33">
        <f t="shared" si="209"/>
        <v>0</v>
      </c>
      <c r="AD240" s="33"/>
      <c r="AE240" s="6">
        <f t="shared" si="210"/>
        <v>0</v>
      </c>
      <c r="AF240" s="33">
        <f t="shared" si="210"/>
        <v>0</v>
      </c>
      <c r="AG240" s="33"/>
      <c r="AH240" s="6">
        <f t="shared" si="211"/>
        <v>0</v>
      </c>
      <c r="AI240" s="33">
        <f t="shared" si="211"/>
        <v>0</v>
      </c>
      <c r="AJ240" s="33"/>
      <c r="AK240" s="6">
        <f t="shared" si="212"/>
        <v>0</v>
      </c>
      <c r="AL240" s="33">
        <f t="shared" si="218"/>
        <v>0</v>
      </c>
      <c r="AM240" s="33"/>
      <c r="AN240" s="6">
        <f t="shared" si="213"/>
        <v>0</v>
      </c>
      <c r="AO240" s="6">
        <f t="shared" si="219"/>
        <v>0</v>
      </c>
      <c r="AP240" s="33">
        <f t="shared" si="214"/>
        <v>0</v>
      </c>
      <c r="AQ240" s="33"/>
      <c r="AR240" s="6">
        <f t="shared" si="208"/>
        <v>0</v>
      </c>
      <c r="AS240" s="6">
        <f t="shared" si="208"/>
        <v>0</v>
      </c>
      <c r="AT240" s="6">
        <f t="shared" si="215"/>
        <v>0</v>
      </c>
      <c r="AU240" s="6">
        <f t="shared" si="215"/>
        <v>0</v>
      </c>
      <c r="AV240" s="6">
        <f t="shared" si="215"/>
        <v>0</v>
      </c>
      <c r="AW240" s="6">
        <f t="shared" si="215"/>
        <v>0</v>
      </c>
      <c r="AX240" s="6">
        <f t="shared" si="215"/>
        <v>0</v>
      </c>
      <c r="AY240" s="6">
        <f t="shared" si="215"/>
        <v>0</v>
      </c>
      <c r="AZ240" s="33">
        <f t="shared" si="220"/>
        <v>0</v>
      </c>
      <c r="BA240" s="33"/>
      <c r="BB240" s="33"/>
      <c r="BC240" s="6">
        <f t="shared" si="216"/>
        <v>0</v>
      </c>
    </row>
    <row r="241" spans="1:55" s="1" customFormat="1" ht="33.950000000000003" customHeight="1" x14ac:dyDescent="0.2">
      <c r="A241" s="41" t="s">
        <v>461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4" t="s">
        <v>462</v>
      </c>
      <c r="N241" s="44"/>
      <c r="O241" s="44" t="s">
        <v>184</v>
      </c>
      <c r="P241" s="44"/>
      <c r="Q241" s="44"/>
      <c r="R241" s="44"/>
      <c r="S241" s="44" t="s">
        <v>68</v>
      </c>
      <c r="T241" s="44"/>
      <c r="U241" s="44"/>
      <c r="V241" s="33">
        <f t="shared" si="217"/>
        <v>0</v>
      </c>
      <c r="W241" s="33"/>
      <c r="X241" s="33">
        <f t="shared" si="196"/>
        <v>0</v>
      </c>
      <c r="Y241" s="33"/>
      <c r="Z241" s="33">
        <f t="shared" si="197"/>
        <v>0</v>
      </c>
      <c r="AA241" s="33"/>
      <c r="AB241" s="6">
        <f t="shared" si="206"/>
        <v>0</v>
      </c>
      <c r="AC241" s="33">
        <f t="shared" si="209"/>
        <v>0</v>
      </c>
      <c r="AD241" s="33"/>
      <c r="AE241" s="6">
        <f t="shared" si="210"/>
        <v>0</v>
      </c>
      <c r="AF241" s="33">
        <f t="shared" si="210"/>
        <v>0</v>
      </c>
      <c r="AG241" s="33"/>
      <c r="AH241" s="6">
        <f t="shared" si="211"/>
        <v>0</v>
      </c>
      <c r="AI241" s="33">
        <f t="shared" si="211"/>
        <v>0</v>
      </c>
      <c r="AJ241" s="33"/>
      <c r="AK241" s="6">
        <f t="shared" si="212"/>
        <v>0</v>
      </c>
      <c r="AL241" s="33">
        <f t="shared" si="218"/>
        <v>0</v>
      </c>
      <c r="AM241" s="33"/>
      <c r="AN241" s="6">
        <f t="shared" si="213"/>
        <v>0</v>
      </c>
      <c r="AO241" s="6">
        <f t="shared" si="219"/>
        <v>0</v>
      </c>
      <c r="AP241" s="33">
        <f t="shared" si="214"/>
        <v>0</v>
      </c>
      <c r="AQ241" s="33"/>
      <c r="AR241" s="6">
        <f t="shared" si="208"/>
        <v>0</v>
      </c>
      <c r="AS241" s="6">
        <f t="shared" si="208"/>
        <v>0</v>
      </c>
      <c r="AT241" s="6">
        <f t="shared" si="215"/>
        <v>0</v>
      </c>
      <c r="AU241" s="6">
        <f t="shared" si="215"/>
        <v>0</v>
      </c>
      <c r="AV241" s="6">
        <f t="shared" si="215"/>
        <v>0</v>
      </c>
      <c r="AW241" s="6">
        <f t="shared" si="215"/>
        <v>0</v>
      </c>
      <c r="AX241" s="6">
        <f t="shared" si="215"/>
        <v>0</v>
      </c>
      <c r="AY241" s="6">
        <f t="shared" si="215"/>
        <v>0</v>
      </c>
      <c r="AZ241" s="33">
        <f t="shared" si="220"/>
        <v>0</v>
      </c>
      <c r="BA241" s="33"/>
      <c r="BB241" s="33"/>
      <c r="BC241" s="6">
        <f t="shared" si="216"/>
        <v>0</v>
      </c>
    </row>
    <row r="242" spans="1:55" s="1" customFormat="1" ht="33.950000000000003" customHeight="1" x14ac:dyDescent="0.2">
      <c r="A242" s="41" t="s">
        <v>463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4" t="s">
        <v>464</v>
      </c>
      <c r="N242" s="44"/>
      <c r="O242" s="44" t="s">
        <v>184</v>
      </c>
      <c r="P242" s="44"/>
      <c r="Q242" s="44"/>
      <c r="R242" s="44"/>
      <c r="S242" s="44" t="s">
        <v>68</v>
      </c>
      <c r="T242" s="44"/>
      <c r="U242" s="44"/>
      <c r="V242" s="33">
        <f t="shared" si="217"/>
        <v>0</v>
      </c>
      <c r="W242" s="33"/>
      <c r="X242" s="33">
        <f t="shared" si="196"/>
        <v>0</v>
      </c>
      <c r="Y242" s="33"/>
      <c r="Z242" s="33">
        <f t="shared" si="197"/>
        <v>0</v>
      </c>
      <c r="AA242" s="33"/>
      <c r="AB242" s="6">
        <f t="shared" si="206"/>
        <v>0</v>
      </c>
      <c r="AC242" s="33">
        <f t="shared" si="209"/>
        <v>0</v>
      </c>
      <c r="AD242" s="33"/>
      <c r="AE242" s="6">
        <f t="shared" si="210"/>
        <v>0</v>
      </c>
      <c r="AF242" s="33">
        <f t="shared" si="210"/>
        <v>0</v>
      </c>
      <c r="AG242" s="33"/>
      <c r="AH242" s="6">
        <f t="shared" si="211"/>
        <v>0</v>
      </c>
      <c r="AI242" s="33">
        <f t="shared" si="211"/>
        <v>0</v>
      </c>
      <c r="AJ242" s="33"/>
      <c r="AK242" s="6">
        <f t="shared" si="212"/>
        <v>0</v>
      </c>
      <c r="AL242" s="33">
        <f t="shared" si="218"/>
        <v>0</v>
      </c>
      <c r="AM242" s="33"/>
      <c r="AN242" s="6">
        <f t="shared" si="213"/>
        <v>0</v>
      </c>
      <c r="AO242" s="6">
        <f t="shared" si="219"/>
        <v>0</v>
      </c>
      <c r="AP242" s="33">
        <f t="shared" si="214"/>
        <v>0</v>
      </c>
      <c r="AQ242" s="33"/>
      <c r="AR242" s="6">
        <f t="shared" si="208"/>
        <v>0</v>
      </c>
      <c r="AS242" s="6">
        <f t="shared" si="208"/>
        <v>0</v>
      </c>
      <c r="AT242" s="6">
        <f t="shared" si="215"/>
        <v>0</v>
      </c>
      <c r="AU242" s="6">
        <f t="shared" si="215"/>
        <v>0</v>
      </c>
      <c r="AV242" s="6">
        <f t="shared" si="215"/>
        <v>0</v>
      </c>
      <c r="AW242" s="6">
        <f t="shared" si="215"/>
        <v>0</v>
      </c>
      <c r="AX242" s="6">
        <f t="shared" si="215"/>
        <v>0</v>
      </c>
      <c r="AY242" s="6">
        <f t="shared" si="215"/>
        <v>0</v>
      </c>
      <c r="AZ242" s="33">
        <f t="shared" si="220"/>
        <v>0</v>
      </c>
      <c r="BA242" s="33"/>
      <c r="BB242" s="33"/>
      <c r="BC242" s="6">
        <f t="shared" si="216"/>
        <v>0</v>
      </c>
    </row>
    <row r="243" spans="1:55" s="1" customFormat="1" ht="24" customHeight="1" x14ac:dyDescent="0.2">
      <c r="A243" s="41" t="s">
        <v>465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4" t="s">
        <v>466</v>
      </c>
      <c r="N243" s="44"/>
      <c r="O243" s="44" t="s">
        <v>467</v>
      </c>
      <c r="P243" s="44"/>
      <c r="Q243" s="44"/>
      <c r="R243" s="44"/>
      <c r="S243" s="44" t="s">
        <v>68</v>
      </c>
      <c r="T243" s="44"/>
      <c r="U243" s="44"/>
      <c r="V243" s="33">
        <f t="shared" si="217"/>
        <v>0</v>
      </c>
      <c r="W243" s="33"/>
      <c r="X243" s="33">
        <f t="shared" si="196"/>
        <v>0</v>
      </c>
      <c r="Y243" s="33"/>
      <c r="Z243" s="33">
        <f t="shared" si="197"/>
        <v>0</v>
      </c>
      <c r="AA243" s="33"/>
      <c r="AB243" s="6">
        <f t="shared" si="206"/>
        <v>0</v>
      </c>
      <c r="AC243" s="33">
        <f t="shared" si="209"/>
        <v>0</v>
      </c>
      <c r="AD243" s="33"/>
      <c r="AE243" s="6">
        <f t="shared" si="210"/>
        <v>0</v>
      </c>
      <c r="AF243" s="33">
        <f t="shared" si="210"/>
        <v>0</v>
      </c>
      <c r="AG243" s="33"/>
      <c r="AH243" s="6">
        <f t="shared" si="211"/>
        <v>0</v>
      </c>
      <c r="AI243" s="33">
        <f t="shared" si="211"/>
        <v>0</v>
      </c>
      <c r="AJ243" s="33"/>
      <c r="AK243" s="6">
        <f t="shared" si="212"/>
        <v>0</v>
      </c>
      <c r="AL243" s="33">
        <f t="shared" si="218"/>
        <v>0</v>
      </c>
      <c r="AM243" s="33"/>
      <c r="AN243" s="6">
        <f t="shared" si="213"/>
        <v>0</v>
      </c>
      <c r="AO243" s="6">
        <f t="shared" si="219"/>
        <v>0</v>
      </c>
      <c r="AP243" s="33">
        <f t="shared" si="214"/>
        <v>0</v>
      </c>
      <c r="AQ243" s="33"/>
      <c r="AR243" s="6">
        <f t="shared" si="208"/>
        <v>0</v>
      </c>
      <c r="AS243" s="6">
        <f t="shared" si="208"/>
        <v>0</v>
      </c>
      <c r="AT243" s="6">
        <f t="shared" si="215"/>
        <v>0</v>
      </c>
      <c r="AU243" s="6">
        <f t="shared" si="215"/>
        <v>0</v>
      </c>
      <c r="AV243" s="6">
        <f t="shared" si="215"/>
        <v>0</v>
      </c>
      <c r="AW243" s="6">
        <f t="shared" si="215"/>
        <v>0</v>
      </c>
      <c r="AX243" s="6">
        <f t="shared" si="215"/>
        <v>0</v>
      </c>
      <c r="AY243" s="6">
        <f t="shared" si="215"/>
        <v>0</v>
      </c>
      <c r="AZ243" s="33">
        <f t="shared" si="220"/>
        <v>0</v>
      </c>
      <c r="BA243" s="33"/>
      <c r="BB243" s="33"/>
      <c r="BC243" s="6">
        <f t="shared" si="216"/>
        <v>0</v>
      </c>
    </row>
    <row r="244" spans="1:55" s="1" customFormat="1" ht="14.1" customHeight="1" x14ac:dyDescent="0.2">
      <c r="A244" s="9" t="s">
        <v>16</v>
      </c>
      <c r="B244" s="56" t="s">
        <v>144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49" t="s">
        <v>16</v>
      </c>
      <c r="N244" s="49"/>
      <c r="O244" s="49" t="s">
        <v>16</v>
      </c>
      <c r="P244" s="49"/>
      <c r="Q244" s="49"/>
      <c r="R244" s="49"/>
      <c r="S244" s="49" t="s">
        <v>16</v>
      </c>
      <c r="T244" s="49"/>
      <c r="U244" s="49"/>
      <c r="V244" s="29" t="s">
        <v>16</v>
      </c>
      <c r="W244" s="29"/>
      <c r="X244" s="29" t="s">
        <v>16</v>
      </c>
      <c r="Y244" s="29"/>
      <c r="Z244" s="29" t="s">
        <v>16</v>
      </c>
      <c r="AA244" s="29"/>
      <c r="AB244" s="7" t="s">
        <v>16</v>
      </c>
      <c r="AC244" s="29" t="s">
        <v>16</v>
      </c>
      <c r="AD244" s="29"/>
      <c r="AE244" s="7" t="s">
        <v>16</v>
      </c>
      <c r="AF244" s="29" t="s">
        <v>16</v>
      </c>
      <c r="AG244" s="29"/>
      <c r="AH244" s="7" t="s">
        <v>16</v>
      </c>
      <c r="AI244" s="29" t="s">
        <v>16</v>
      </c>
      <c r="AJ244" s="29"/>
      <c r="AK244" s="7" t="s">
        <v>16</v>
      </c>
      <c r="AL244" s="29" t="s">
        <v>16</v>
      </c>
      <c r="AM244" s="29"/>
      <c r="AN244" s="7" t="s">
        <v>16</v>
      </c>
      <c r="AO244" s="7" t="s">
        <v>16</v>
      </c>
      <c r="AP244" s="29" t="s">
        <v>16</v>
      </c>
      <c r="AQ244" s="29"/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7" t="s">
        <v>16</v>
      </c>
      <c r="AZ244" s="29" t="s">
        <v>16</v>
      </c>
      <c r="BA244" s="29"/>
      <c r="BB244" s="29"/>
      <c r="BC244" s="7" t="s">
        <v>16</v>
      </c>
    </row>
    <row r="245" spans="1:55" s="1" customFormat="1" ht="14.1" customHeight="1" x14ac:dyDescent="0.2">
      <c r="A245" s="10" t="s">
        <v>16</v>
      </c>
      <c r="B245" s="58" t="s">
        <v>468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9" t="s">
        <v>469</v>
      </c>
      <c r="N245" s="59"/>
      <c r="O245" s="59" t="s">
        <v>470</v>
      </c>
      <c r="P245" s="59"/>
      <c r="Q245" s="59"/>
      <c r="R245" s="59"/>
      <c r="S245" s="59" t="s">
        <v>68</v>
      </c>
      <c r="T245" s="59"/>
      <c r="U245" s="59"/>
      <c r="V245" s="27">
        <f>0</f>
        <v>0</v>
      </c>
      <c r="W245" s="27"/>
      <c r="X245" s="28" t="s">
        <v>243</v>
      </c>
      <c r="Y245" s="28"/>
      <c r="Z245" s="27">
        <f>0</f>
        <v>0</v>
      </c>
      <c r="AA245" s="27"/>
      <c r="AB245" s="14" t="s">
        <v>243</v>
      </c>
      <c r="AC245" s="27">
        <f>0</f>
        <v>0</v>
      </c>
      <c r="AD245" s="27"/>
      <c r="AE245" s="14" t="s">
        <v>243</v>
      </c>
      <c r="AF245" s="27">
        <f>0</f>
        <v>0</v>
      </c>
      <c r="AG245" s="27"/>
      <c r="AH245" s="14" t="s">
        <v>243</v>
      </c>
      <c r="AI245" s="27">
        <f>0</f>
        <v>0</v>
      </c>
      <c r="AJ245" s="27"/>
      <c r="AK245" s="14" t="s">
        <v>243</v>
      </c>
      <c r="AL245" s="27">
        <f>0</f>
        <v>0</v>
      </c>
      <c r="AM245" s="27"/>
      <c r="AN245" s="14" t="s">
        <v>243</v>
      </c>
      <c r="AO245" s="8">
        <f>0</f>
        <v>0</v>
      </c>
      <c r="AP245" s="28" t="s">
        <v>243</v>
      </c>
      <c r="AQ245" s="28"/>
      <c r="AR245" s="8">
        <f>0</f>
        <v>0</v>
      </c>
      <c r="AS245" s="14" t="s">
        <v>243</v>
      </c>
      <c r="AT245" s="8">
        <f>0</f>
        <v>0</v>
      </c>
      <c r="AU245" s="14" t="s">
        <v>243</v>
      </c>
      <c r="AV245" s="8">
        <f>0</f>
        <v>0</v>
      </c>
      <c r="AW245" s="14" t="s">
        <v>243</v>
      </c>
      <c r="AX245" s="8">
        <f>0</f>
        <v>0</v>
      </c>
      <c r="AY245" s="14" t="s">
        <v>243</v>
      </c>
      <c r="AZ245" s="27">
        <f>0</f>
        <v>0</v>
      </c>
      <c r="BA245" s="27"/>
      <c r="BB245" s="27"/>
      <c r="BC245" s="14" t="s">
        <v>243</v>
      </c>
    </row>
    <row r="246" spans="1:55" s="1" customFormat="1" ht="24" customHeight="1" x14ac:dyDescent="0.2">
      <c r="A246" s="11" t="s">
        <v>16</v>
      </c>
      <c r="B246" s="57" t="s">
        <v>471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44" t="s">
        <v>472</v>
      </c>
      <c r="N246" s="44"/>
      <c r="O246" s="44" t="s">
        <v>184</v>
      </c>
      <c r="P246" s="44"/>
      <c r="Q246" s="44"/>
      <c r="R246" s="44"/>
      <c r="S246" s="44" t="s">
        <v>68</v>
      </c>
      <c r="T246" s="44"/>
      <c r="U246" s="44"/>
      <c r="V246" s="33">
        <f>0</f>
        <v>0</v>
      </c>
      <c r="W246" s="33"/>
      <c r="X246" s="34" t="s">
        <v>243</v>
      </c>
      <c r="Y246" s="34"/>
      <c r="Z246" s="33">
        <f>0</f>
        <v>0</v>
      </c>
      <c r="AA246" s="33"/>
      <c r="AB246" s="4" t="s">
        <v>243</v>
      </c>
      <c r="AC246" s="33">
        <f>0</f>
        <v>0</v>
      </c>
      <c r="AD246" s="33"/>
      <c r="AE246" s="4" t="s">
        <v>243</v>
      </c>
      <c r="AF246" s="33">
        <f>0</f>
        <v>0</v>
      </c>
      <c r="AG246" s="33"/>
      <c r="AH246" s="4" t="s">
        <v>243</v>
      </c>
      <c r="AI246" s="33">
        <f>0</f>
        <v>0</v>
      </c>
      <c r="AJ246" s="33"/>
      <c r="AK246" s="4" t="s">
        <v>243</v>
      </c>
      <c r="AL246" s="33">
        <f>0</f>
        <v>0</v>
      </c>
      <c r="AM246" s="33"/>
      <c r="AN246" s="4" t="s">
        <v>243</v>
      </c>
      <c r="AO246" s="6">
        <f>0</f>
        <v>0</v>
      </c>
      <c r="AP246" s="34" t="s">
        <v>243</v>
      </c>
      <c r="AQ246" s="34"/>
      <c r="AR246" s="6">
        <f>0</f>
        <v>0</v>
      </c>
      <c r="AS246" s="4" t="s">
        <v>243</v>
      </c>
      <c r="AT246" s="6">
        <f>0</f>
        <v>0</v>
      </c>
      <c r="AU246" s="4" t="s">
        <v>243</v>
      </c>
      <c r="AV246" s="6">
        <f>0</f>
        <v>0</v>
      </c>
      <c r="AW246" s="4" t="s">
        <v>243</v>
      </c>
      <c r="AX246" s="6">
        <f>0</f>
        <v>0</v>
      </c>
      <c r="AY246" s="4" t="s">
        <v>243</v>
      </c>
      <c r="AZ246" s="33">
        <f>0</f>
        <v>0</v>
      </c>
      <c r="BA246" s="33"/>
      <c r="BB246" s="33"/>
      <c r="BC246" s="4" t="s">
        <v>243</v>
      </c>
    </row>
    <row r="247" spans="1:55" s="1" customFormat="1" ht="14.1" customHeight="1" x14ac:dyDescent="0.2">
      <c r="A247" s="9" t="s">
        <v>16</v>
      </c>
      <c r="B247" s="52" t="s">
        <v>197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36" t="s">
        <v>16</v>
      </c>
      <c r="N247" s="36"/>
      <c r="O247" s="36" t="s">
        <v>16</v>
      </c>
      <c r="P247" s="36"/>
      <c r="Q247" s="36"/>
      <c r="R247" s="36"/>
      <c r="S247" s="36" t="s">
        <v>16</v>
      </c>
      <c r="T247" s="36"/>
      <c r="U247" s="36"/>
      <c r="V247" s="29" t="s">
        <v>16</v>
      </c>
      <c r="W247" s="29"/>
      <c r="X247" s="29" t="s">
        <v>16</v>
      </c>
      <c r="Y247" s="29"/>
      <c r="Z247" s="29" t="s">
        <v>16</v>
      </c>
      <c r="AA247" s="29"/>
      <c r="AB247" s="7" t="s">
        <v>16</v>
      </c>
      <c r="AC247" s="29" t="s">
        <v>16</v>
      </c>
      <c r="AD247" s="29"/>
      <c r="AE247" s="7" t="s">
        <v>16</v>
      </c>
      <c r="AF247" s="29" t="s">
        <v>16</v>
      </c>
      <c r="AG247" s="29"/>
      <c r="AH247" s="7" t="s">
        <v>16</v>
      </c>
      <c r="AI247" s="29" t="s">
        <v>16</v>
      </c>
      <c r="AJ247" s="29"/>
      <c r="AK247" s="7" t="s">
        <v>16</v>
      </c>
      <c r="AL247" s="29" t="s">
        <v>16</v>
      </c>
      <c r="AM247" s="29"/>
      <c r="AN247" s="7" t="s">
        <v>16</v>
      </c>
      <c r="AO247" s="7" t="s">
        <v>16</v>
      </c>
      <c r="AP247" s="29" t="s">
        <v>16</v>
      </c>
      <c r="AQ247" s="29"/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7" t="s">
        <v>16</v>
      </c>
      <c r="AZ247" s="29" t="s">
        <v>16</v>
      </c>
      <c r="BA247" s="29"/>
      <c r="BB247" s="29"/>
      <c r="BC247" s="7" t="s">
        <v>16</v>
      </c>
    </row>
    <row r="248" spans="1:55" s="1" customFormat="1" ht="14.1" customHeight="1" x14ac:dyDescent="0.2">
      <c r="A248" s="10" t="s">
        <v>16</v>
      </c>
      <c r="B248" s="51" t="s">
        <v>473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1" t="s">
        <v>474</v>
      </c>
      <c r="N248" s="31"/>
      <c r="O248" s="31" t="s">
        <v>184</v>
      </c>
      <c r="P248" s="31"/>
      <c r="Q248" s="31"/>
      <c r="R248" s="31"/>
      <c r="S248" s="31" t="s">
        <v>475</v>
      </c>
      <c r="T248" s="31"/>
      <c r="U248" s="31"/>
      <c r="V248" s="27">
        <f>0</f>
        <v>0</v>
      </c>
      <c r="W248" s="27"/>
      <c r="X248" s="28" t="s">
        <v>243</v>
      </c>
      <c r="Y248" s="28"/>
      <c r="Z248" s="27">
        <f>0</f>
        <v>0</v>
      </c>
      <c r="AA248" s="27"/>
      <c r="AB248" s="14" t="s">
        <v>243</v>
      </c>
      <c r="AC248" s="27">
        <f>0</f>
        <v>0</v>
      </c>
      <c r="AD248" s="27"/>
      <c r="AE248" s="14" t="s">
        <v>243</v>
      </c>
      <c r="AF248" s="27">
        <f>0</f>
        <v>0</v>
      </c>
      <c r="AG248" s="27"/>
      <c r="AH248" s="14" t="s">
        <v>243</v>
      </c>
      <c r="AI248" s="27">
        <f>0</f>
        <v>0</v>
      </c>
      <c r="AJ248" s="27"/>
      <c r="AK248" s="14" t="s">
        <v>243</v>
      </c>
      <c r="AL248" s="27">
        <f>0</f>
        <v>0</v>
      </c>
      <c r="AM248" s="27"/>
      <c r="AN248" s="14" t="s">
        <v>243</v>
      </c>
      <c r="AO248" s="8">
        <f>0</f>
        <v>0</v>
      </c>
      <c r="AP248" s="28" t="s">
        <v>243</v>
      </c>
      <c r="AQ248" s="28"/>
      <c r="AR248" s="8">
        <f>0</f>
        <v>0</v>
      </c>
      <c r="AS248" s="14" t="s">
        <v>243</v>
      </c>
      <c r="AT248" s="8">
        <f>0</f>
        <v>0</v>
      </c>
      <c r="AU248" s="14" t="s">
        <v>243</v>
      </c>
      <c r="AV248" s="8">
        <f>0</f>
        <v>0</v>
      </c>
      <c r="AW248" s="14" t="s">
        <v>243</v>
      </c>
      <c r="AX248" s="8">
        <f>0</f>
        <v>0</v>
      </c>
      <c r="AY248" s="14" t="s">
        <v>243</v>
      </c>
      <c r="AZ248" s="27">
        <f>0</f>
        <v>0</v>
      </c>
      <c r="BA248" s="27"/>
      <c r="BB248" s="27"/>
      <c r="BC248" s="14" t="s">
        <v>243</v>
      </c>
    </row>
    <row r="249" spans="1:55" s="1" customFormat="1" ht="14.1" customHeight="1" x14ac:dyDescent="0.2">
      <c r="A249" s="55" t="s">
        <v>16</v>
      </c>
      <c r="B249" s="55"/>
      <c r="C249" s="55"/>
      <c r="D249" s="52" t="s">
        <v>197</v>
      </c>
      <c r="E249" s="52"/>
      <c r="F249" s="52"/>
      <c r="G249" s="52"/>
      <c r="H249" s="52"/>
      <c r="I249" s="52"/>
      <c r="J249" s="52"/>
      <c r="K249" s="52"/>
      <c r="L249" s="52"/>
      <c r="M249" s="36" t="s">
        <v>16</v>
      </c>
      <c r="N249" s="36"/>
      <c r="O249" s="36" t="s">
        <v>16</v>
      </c>
      <c r="P249" s="36"/>
      <c r="Q249" s="36"/>
      <c r="R249" s="36"/>
      <c r="S249" s="36" t="s">
        <v>16</v>
      </c>
      <c r="T249" s="36"/>
      <c r="U249" s="36"/>
      <c r="V249" s="29" t="s">
        <v>16</v>
      </c>
      <c r="W249" s="29"/>
      <c r="X249" s="29" t="s">
        <v>16</v>
      </c>
      <c r="Y249" s="29"/>
      <c r="Z249" s="29" t="s">
        <v>16</v>
      </c>
      <c r="AA249" s="29"/>
      <c r="AB249" s="7" t="s">
        <v>16</v>
      </c>
      <c r="AC249" s="29" t="s">
        <v>16</v>
      </c>
      <c r="AD249" s="29"/>
      <c r="AE249" s="7" t="s">
        <v>16</v>
      </c>
      <c r="AF249" s="29" t="s">
        <v>16</v>
      </c>
      <c r="AG249" s="29"/>
      <c r="AH249" s="7" t="s">
        <v>16</v>
      </c>
      <c r="AI249" s="29" t="s">
        <v>16</v>
      </c>
      <c r="AJ249" s="29"/>
      <c r="AK249" s="7" t="s">
        <v>16</v>
      </c>
      <c r="AL249" s="29" t="s">
        <v>16</v>
      </c>
      <c r="AM249" s="29"/>
      <c r="AN249" s="7" t="s">
        <v>16</v>
      </c>
      <c r="AO249" s="7" t="s">
        <v>16</v>
      </c>
      <c r="AP249" s="29" t="s">
        <v>16</v>
      </c>
      <c r="AQ249" s="29"/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7" t="s">
        <v>16</v>
      </c>
      <c r="AZ249" s="29" t="s">
        <v>16</v>
      </c>
      <c r="BA249" s="29"/>
      <c r="BB249" s="29"/>
      <c r="BC249" s="7" t="s">
        <v>16</v>
      </c>
    </row>
    <row r="250" spans="1:55" s="1" customFormat="1" ht="14.1" customHeight="1" x14ac:dyDescent="0.2">
      <c r="A250" s="54" t="s">
        <v>16</v>
      </c>
      <c r="B250" s="54"/>
      <c r="C250" s="54"/>
      <c r="D250" s="51" t="s">
        <v>476</v>
      </c>
      <c r="E250" s="51"/>
      <c r="F250" s="51"/>
      <c r="G250" s="51"/>
      <c r="H250" s="51"/>
      <c r="I250" s="51"/>
      <c r="J250" s="51"/>
      <c r="K250" s="51"/>
      <c r="L250" s="51"/>
      <c r="M250" s="31" t="s">
        <v>477</v>
      </c>
      <c r="N250" s="31"/>
      <c r="O250" s="31" t="s">
        <v>184</v>
      </c>
      <c r="P250" s="31"/>
      <c r="Q250" s="31"/>
      <c r="R250" s="31"/>
      <c r="S250" s="31" t="s">
        <v>475</v>
      </c>
      <c r="T250" s="31"/>
      <c r="U250" s="31"/>
      <c r="V250" s="27">
        <f t="shared" ref="V250:V256" si="221">0</f>
        <v>0</v>
      </c>
      <c r="W250" s="27"/>
      <c r="X250" s="28" t="s">
        <v>243</v>
      </c>
      <c r="Y250" s="28"/>
      <c r="Z250" s="27">
        <f t="shared" ref="Z250:Z256" si="222">0</f>
        <v>0</v>
      </c>
      <c r="AA250" s="27"/>
      <c r="AB250" s="14" t="s">
        <v>243</v>
      </c>
      <c r="AC250" s="27">
        <f t="shared" ref="AC250:AC256" si="223">0</f>
        <v>0</v>
      </c>
      <c r="AD250" s="27"/>
      <c r="AE250" s="14" t="s">
        <v>243</v>
      </c>
      <c r="AF250" s="27">
        <f t="shared" ref="AF250:AF256" si="224">0</f>
        <v>0</v>
      </c>
      <c r="AG250" s="27"/>
      <c r="AH250" s="14" t="s">
        <v>243</v>
      </c>
      <c r="AI250" s="27">
        <f t="shared" ref="AI250:AI256" si="225">0</f>
        <v>0</v>
      </c>
      <c r="AJ250" s="27"/>
      <c r="AK250" s="14" t="s">
        <v>243</v>
      </c>
      <c r="AL250" s="27">
        <f t="shared" ref="AL250:AL256" si="226">0</f>
        <v>0</v>
      </c>
      <c r="AM250" s="27"/>
      <c r="AN250" s="14" t="s">
        <v>243</v>
      </c>
      <c r="AO250" s="8">
        <f t="shared" ref="AO250:AO256" si="227">0</f>
        <v>0</v>
      </c>
      <c r="AP250" s="28" t="s">
        <v>243</v>
      </c>
      <c r="AQ250" s="28"/>
      <c r="AR250" s="8">
        <f t="shared" ref="AR250:AR256" si="228">0</f>
        <v>0</v>
      </c>
      <c r="AS250" s="14" t="s">
        <v>243</v>
      </c>
      <c r="AT250" s="8">
        <f t="shared" ref="AT250:AT256" si="229">0</f>
        <v>0</v>
      </c>
      <c r="AU250" s="14" t="s">
        <v>243</v>
      </c>
      <c r="AV250" s="8">
        <f t="shared" ref="AV250:AV256" si="230">0</f>
        <v>0</v>
      </c>
      <c r="AW250" s="14" t="s">
        <v>243</v>
      </c>
      <c r="AX250" s="8">
        <f t="shared" ref="AX250:AX256" si="231">0</f>
        <v>0</v>
      </c>
      <c r="AY250" s="14" t="s">
        <v>243</v>
      </c>
      <c r="AZ250" s="27">
        <f t="shared" ref="AZ250:AZ256" si="232">0</f>
        <v>0</v>
      </c>
      <c r="BA250" s="27"/>
      <c r="BB250" s="27"/>
      <c r="BC250" s="14" t="s">
        <v>243</v>
      </c>
    </row>
    <row r="251" spans="1:55" s="1" customFormat="1" ht="14.1" customHeight="1" x14ac:dyDescent="0.2">
      <c r="A251" s="53" t="s">
        <v>16</v>
      </c>
      <c r="B251" s="53"/>
      <c r="C251" s="53"/>
      <c r="D251" s="50" t="s">
        <v>478</v>
      </c>
      <c r="E251" s="50"/>
      <c r="F251" s="50"/>
      <c r="G251" s="50"/>
      <c r="H251" s="50"/>
      <c r="I251" s="50"/>
      <c r="J251" s="50"/>
      <c r="K251" s="50"/>
      <c r="L251" s="50"/>
      <c r="M251" s="38" t="s">
        <v>479</v>
      </c>
      <c r="N251" s="38"/>
      <c r="O251" s="38" t="s">
        <v>184</v>
      </c>
      <c r="P251" s="38"/>
      <c r="Q251" s="38"/>
      <c r="R251" s="38"/>
      <c r="S251" s="38" t="s">
        <v>475</v>
      </c>
      <c r="T251" s="38"/>
      <c r="U251" s="38"/>
      <c r="V251" s="33">
        <f t="shared" si="221"/>
        <v>0</v>
      </c>
      <c r="W251" s="33"/>
      <c r="X251" s="34" t="s">
        <v>243</v>
      </c>
      <c r="Y251" s="34"/>
      <c r="Z251" s="33">
        <f t="shared" si="222"/>
        <v>0</v>
      </c>
      <c r="AA251" s="33"/>
      <c r="AB251" s="4" t="s">
        <v>243</v>
      </c>
      <c r="AC251" s="33">
        <f t="shared" si="223"/>
        <v>0</v>
      </c>
      <c r="AD251" s="33"/>
      <c r="AE251" s="4" t="s">
        <v>243</v>
      </c>
      <c r="AF251" s="33">
        <f t="shared" si="224"/>
        <v>0</v>
      </c>
      <c r="AG251" s="33"/>
      <c r="AH251" s="4" t="s">
        <v>243</v>
      </c>
      <c r="AI251" s="33">
        <f t="shared" si="225"/>
        <v>0</v>
      </c>
      <c r="AJ251" s="33"/>
      <c r="AK251" s="4" t="s">
        <v>243</v>
      </c>
      <c r="AL251" s="33">
        <f t="shared" si="226"/>
        <v>0</v>
      </c>
      <c r="AM251" s="33"/>
      <c r="AN251" s="4" t="s">
        <v>243</v>
      </c>
      <c r="AO251" s="6">
        <f t="shared" si="227"/>
        <v>0</v>
      </c>
      <c r="AP251" s="34" t="s">
        <v>243</v>
      </c>
      <c r="AQ251" s="34"/>
      <c r="AR251" s="6">
        <f t="shared" si="228"/>
        <v>0</v>
      </c>
      <c r="AS251" s="4" t="s">
        <v>243</v>
      </c>
      <c r="AT251" s="6">
        <f t="shared" si="229"/>
        <v>0</v>
      </c>
      <c r="AU251" s="4" t="s">
        <v>243</v>
      </c>
      <c r="AV251" s="6">
        <f t="shared" si="230"/>
        <v>0</v>
      </c>
      <c r="AW251" s="4" t="s">
        <v>243</v>
      </c>
      <c r="AX251" s="6">
        <f t="shared" si="231"/>
        <v>0</v>
      </c>
      <c r="AY251" s="4" t="s">
        <v>243</v>
      </c>
      <c r="AZ251" s="33">
        <f t="shared" si="232"/>
        <v>0</v>
      </c>
      <c r="BA251" s="33"/>
      <c r="BB251" s="33"/>
      <c r="BC251" s="4" t="s">
        <v>243</v>
      </c>
    </row>
    <row r="252" spans="1:55" s="1" customFormat="1" ht="14.1" customHeight="1" x14ac:dyDescent="0.2">
      <c r="A252" s="53" t="s">
        <v>16</v>
      </c>
      <c r="B252" s="53"/>
      <c r="C252" s="53"/>
      <c r="D252" s="50" t="s">
        <v>480</v>
      </c>
      <c r="E252" s="50"/>
      <c r="F252" s="50"/>
      <c r="G252" s="50"/>
      <c r="H252" s="50"/>
      <c r="I252" s="50"/>
      <c r="J252" s="50"/>
      <c r="K252" s="50"/>
      <c r="L252" s="50"/>
      <c r="M252" s="38" t="s">
        <v>481</v>
      </c>
      <c r="N252" s="38"/>
      <c r="O252" s="38" t="s">
        <v>184</v>
      </c>
      <c r="P252" s="38"/>
      <c r="Q252" s="38"/>
      <c r="R252" s="38"/>
      <c r="S252" s="38" t="s">
        <v>475</v>
      </c>
      <c r="T252" s="38"/>
      <c r="U252" s="38"/>
      <c r="V252" s="33">
        <f t="shared" si="221"/>
        <v>0</v>
      </c>
      <c r="W252" s="33"/>
      <c r="X252" s="34" t="s">
        <v>243</v>
      </c>
      <c r="Y252" s="34"/>
      <c r="Z252" s="33">
        <f t="shared" si="222"/>
        <v>0</v>
      </c>
      <c r="AA252" s="33"/>
      <c r="AB252" s="4" t="s">
        <v>243</v>
      </c>
      <c r="AC252" s="33">
        <f t="shared" si="223"/>
        <v>0</v>
      </c>
      <c r="AD252" s="33"/>
      <c r="AE252" s="4" t="s">
        <v>243</v>
      </c>
      <c r="AF252" s="33">
        <f t="shared" si="224"/>
        <v>0</v>
      </c>
      <c r="AG252" s="33"/>
      <c r="AH252" s="4" t="s">
        <v>243</v>
      </c>
      <c r="AI252" s="33">
        <f t="shared" si="225"/>
        <v>0</v>
      </c>
      <c r="AJ252" s="33"/>
      <c r="AK252" s="4" t="s">
        <v>243</v>
      </c>
      <c r="AL252" s="33">
        <f t="shared" si="226"/>
        <v>0</v>
      </c>
      <c r="AM252" s="33"/>
      <c r="AN252" s="4" t="s">
        <v>243</v>
      </c>
      <c r="AO252" s="6">
        <f t="shared" si="227"/>
        <v>0</v>
      </c>
      <c r="AP252" s="34" t="s">
        <v>243</v>
      </c>
      <c r="AQ252" s="34"/>
      <c r="AR252" s="6">
        <f t="shared" si="228"/>
        <v>0</v>
      </c>
      <c r="AS252" s="4" t="s">
        <v>243</v>
      </c>
      <c r="AT252" s="6">
        <f t="shared" si="229"/>
        <v>0</v>
      </c>
      <c r="AU252" s="4" t="s">
        <v>243</v>
      </c>
      <c r="AV252" s="6">
        <f t="shared" si="230"/>
        <v>0</v>
      </c>
      <c r="AW252" s="4" t="s">
        <v>243</v>
      </c>
      <c r="AX252" s="6">
        <f t="shared" si="231"/>
        <v>0</v>
      </c>
      <c r="AY252" s="4" t="s">
        <v>243</v>
      </c>
      <c r="AZ252" s="33">
        <f t="shared" si="232"/>
        <v>0</v>
      </c>
      <c r="BA252" s="33"/>
      <c r="BB252" s="33"/>
      <c r="BC252" s="4" t="s">
        <v>243</v>
      </c>
    </row>
    <row r="253" spans="1:55" s="1" customFormat="1" ht="14.1" customHeight="1" x14ac:dyDescent="0.2">
      <c r="A253" s="53" t="s">
        <v>16</v>
      </c>
      <c r="B253" s="53"/>
      <c r="C253" s="53"/>
      <c r="D253" s="50" t="s">
        <v>482</v>
      </c>
      <c r="E253" s="50"/>
      <c r="F253" s="50"/>
      <c r="G253" s="50"/>
      <c r="H253" s="50"/>
      <c r="I253" s="50"/>
      <c r="J253" s="50"/>
      <c r="K253" s="50"/>
      <c r="L253" s="50"/>
      <c r="M253" s="38" t="s">
        <v>483</v>
      </c>
      <c r="N253" s="38"/>
      <c r="O253" s="38" t="s">
        <v>184</v>
      </c>
      <c r="P253" s="38"/>
      <c r="Q253" s="38"/>
      <c r="R253" s="38"/>
      <c r="S253" s="38" t="s">
        <v>475</v>
      </c>
      <c r="T253" s="38"/>
      <c r="U253" s="38"/>
      <c r="V253" s="33">
        <f t="shared" si="221"/>
        <v>0</v>
      </c>
      <c r="W253" s="33"/>
      <c r="X253" s="34" t="s">
        <v>243</v>
      </c>
      <c r="Y253" s="34"/>
      <c r="Z253" s="33">
        <f t="shared" si="222"/>
        <v>0</v>
      </c>
      <c r="AA253" s="33"/>
      <c r="AB253" s="4" t="s">
        <v>243</v>
      </c>
      <c r="AC253" s="33">
        <f t="shared" si="223"/>
        <v>0</v>
      </c>
      <c r="AD253" s="33"/>
      <c r="AE253" s="4" t="s">
        <v>243</v>
      </c>
      <c r="AF253" s="33">
        <f t="shared" si="224"/>
        <v>0</v>
      </c>
      <c r="AG253" s="33"/>
      <c r="AH253" s="4" t="s">
        <v>243</v>
      </c>
      <c r="AI253" s="33">
        <f t="shared" si="225"/>
        <v>0</v>
      </c>
      <c r="AJ253" s="33"/>
      <c r="AK253" s="4" t="s">
        <v>243</v>
      </c>
      <c r="AL253" s="33">
        <f t="shared" si="226"/>
        <v>0</v>
      </c>
      <c r="AM253" s="33"/>
      <c r="AN253" s="4" t="s">
        <v>243</v>
      </c>
      <c r="AO253" s="6">
        <f t="shared" si="227"/>
        <v>0</v>
      </c>
      <c r="AP253" s="34" t="s">
        <v>243</v>
      </c>
      <c r="AQ253" s="34"/>
      <c r="AR253" s="6">
        <f t="shared" si="228"/>
        <v>0</v>
      </c>
      <c r="AS253" s="4" t="s">
        <v>243</v>
      </c>
      <c r="AT253" s="6">
        <f t="shared" si="229"/>
        <v>0</v>
      </c>
      <c r="AU253" s="4" t="s">
        <v>243</v>
      </c>
      <c r="AV253" s="6">
        <f t="shared" si="230"/>
        <v>0</v>
      </c>
      <c r="AW253" s="4" t="s">
        <v>243</v>
      </c>
      <c r="AX253" s="6">
        <f t="shared" si="231"/>
        <v>0</v>
      </c>
      <c r="AY253" s="4" t="s">
        <v>243</v>
      </c>
      <c r="AZ253" s="33">
        <f t="shared" si="232"/>
        <v>0</v>
      </c>
      <c r="BA253" s="33"/>
      <c r="BB253" s="33"/>
      <c r="BC253" s="4" t="s">
        <v>243</v>
      </c>
    </row>
    <row r="254" spans="1:55" s="1" customFormat="1" ht="14.1" customHeight="1" x14ac:dyDescent="0.2">
      <c r="A254" s="53" t="s">
        <v>16</v>
      </c>
      <c r="B254" s="53"/>
      <c r="C254" s="53"/>
      <c r="D254" s="50" t="s">
        <v>484</v>
      </c>
      <c r="E254" s="50"/>
      <c r="F254" s="50"/>
      <c r="G254" s="50"/>
      <c r="H254" s="50"/>
      <c r="I254" s="50"/>
      <c r="J254" s="50"/>
      <c r="K254" s="50"/>
      <c r="L254" s="50"/>
      <c r="M254" s="38" t="s">
        <v>485</v>
      </c>
      <c r="N254" s="38"/>
      <c r="O254" s="38" t="s">
        <v>184</v>
      </c>
      <c r="P254" s="38"/>
      <c r="Q254" s="38"/>
      <c r="R254" s="38"/>
      <c r="S254" s="38" t="s">
        <v>475</v>
      </c>
      <c r="T254" s="38"/>
      <c r="U254" s="38"/>
      <c r="V254" s="33">
        <f t="shared" si="221"/>
        <v>0</v>
      </c>
      <c r="W254" s="33"/>
      <c r="X254" s="34" t="s">
        <v>243</v>
      </c>
      <c r="Y254" s="34"/>
      <c r="Z254" s="33">
        <f t="shared" si="222"/>
        <v>0</v>
      </c>
      <c r="AA254" s="33"/>
      <c r="AB254" s="4" t="s">
        <v>243</v>
      </c>
      <c r="AC254" s="33">
        <f t="shared" si="223"/>
        <v>0</v>
      </c>
      <c r="AD254" s="33"/>
      <c r="AE254" s="4" t="s">
        <v>243</v>
      </c>
      <c r="AF254" s="33">
        <f t="shared" si="224"/>
        <v>0</v>
      </c>
      <c r="AG254" s="33"/>
      <c r="AH254" s="4" t="s">
        <v>243</v>
      </c>
      <c r="AI254" s="33">
        <f t="shared" si="225"/>
        <v>0</v>
      </c>
      <c r="AJ254" s="33"/>
      <c r="AK254" s="4" t="s">
        <v>243</v>
      </c>
      <c r="AL254" s="33">
        <f t="shared" si="226"/>
        <v>0</v>
      </c>
      <c r="AM254" s="33"/>
      <c r="AN254" s="4" t="s">
        <v>243</v>
      </c>
      <c r="AO254" s="6">
        <f t="shared" si="227"/>
        <v>0</v>
      </c>
      <c r="AP254" s="34" t="s">
        <v>243</v>
      </c>
      <c r="AQ254" s="34"/>
      <c r="AR254" s="6">
        <f t="shared" si="228"/>
        <v>0</v>
      </c>
      <c r="AS254" s="4" t="s">
        <v>243</v>
      </c>
      <c r="AT254" s="6">
        <f t="shared" si="229"/>
        <v>0</v>
      </c>
      <c r="AU254" s="4" t="s">
        <v>243</v>
      </c>
      <c r="AV254" s="6">
        <f t="shared" si="230"/>
        <v>0</v>
      </c>
      <c r="AW254" s="4" t="s">
        <v>243</v>
      </c>
      <c r="AX254" s="6">
        <f t="shared" si="231"/>
        <v>0</v>
      </c>
      <c r="AY254" s="4" t="s">
        <v>243</v>
      </c>
      <c r="AZ254" s="33">
        <f t="shared" si="232"/>
        <v>0</v>
      </c>
      <c r="BA254" s="33"/>
      <c r="BB254" s="33"/>
      <c r="BC254" s="4" t="s">
        <v>243</v>
      </c>
    </row>
    <row r="255" spans="1:55" s="1" customFormat="1" ht="14.1" customHeight="1" x14ac:dyDescent="0.2">
      <c r="A255" s="11" t="s">
        <v>16</v>
      </c>
      <c r="B255" s="50" t="s">
        <v>486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38" t="s">
        <v>487</v>
      </c>
      <c r="N255" s="38"/>
      <c r="O255" s="38" t="s">
        <v>184</v>
      </c>
      <c r="P255" s="38"/>
      <c r="Q255" s="38"/>
      <c r="R255" s="38"/>
      <c r="S255" s="38" t="s">
        <v>68</v>
      </c>
      <c r="T255" s="38"/>
      <c r="U255" s="38"/>
      <c r="V255" s="33">
        <f t="shared" si="221"/>
        <v>0</v>
      </c>
      <c r="W255" s="33"/>
      <c r="X255" s="34" t="s">
        <v>243</v>
      </c>
      <c r="Y255" s="34"/>
      <c r="Z255" s="33">
        <f t="shared" si="222"/>
        <v>0</v>
      </c>
      <c r="AA255" s="33"/>
      <c r="AB255" s="4" t="s">
        <v>243</v>
      </c>
      <c r="AC255" s="33">
        <f t="shared" si="223"/>
        <v>0</v>
      </c>
      <c r="AD255" s="33"/>
      <c r="AE255" s="4" t="s">
        <v>243</v>
      </c>
      <c r="AF255" s="33">
        <f t="shared" si="224"/>
        <v>0</v>
      </c>
      <c r="AG255" s="33"/>
      <c r="AH255" s="4" t="s">
        <v>243</v>
      </c>
      <c r="AI255" s="33">
        <f t="shared" si="225"/>
        <v>0</v>
      </c>
      <c r="AJ255" s="33"/>
      <c r="AK255" s="4" t="s">
        <v>243</v>
      </c>
      <c r="AL255" s="33">
        <f t="shared" si="226"/>
        <v>0</v>
      </c>
      <c r="AM255" s="33"/>
      <c r="AN255" s="4" t="s">
        <v>243</v>
      </c>
      <c r="AO255" s="6">
        <f t="shared" si="227"/>
        <v>0</v>
      </c>
      <c r="AP255" s="34" t="s">
        <v>243</v>
      </c>
      <c r="AQ255" s="34"/>
      <c r="AR255" s="6">
        <f t="shared" si="228"/>
        <v>0</v>
      </c>
      <c r="AS255" s="4" t="s">
        <v>243</v>
      </c>
      <c r="AT255" s="6">
        <f t="shared" si="229"/>
        <v>0</v>
      </c>
      <c r="AU255" s="4" t="s">
        <v>243</v>
      </c>
      <c r="AV255" s="6">
        <f t="shared" si="230"/>
        <v>0</v>
      </c>
      <c r="AW255" s="4" t="s">
        <v>243</v>
      </c>
      <c r="AX255" s="6">
        <f t="shared" si="231"/>
        <v>0</v>
      </c>
      <c r="AY255" s="4" t="s">
        <v>243</v>
      </c>
      <c r="AZ255" s="33">
        <f t="shared" si="232"/>
        <v>0</v>
      </c>
      <c r="BA255" s="33"/>
      <c r="BB255" s="33"/>
      <c r="BC255" s="4" t="s">
        <v>243</v>
      </c>
    </row>
    <row r="256" spans="1:55" s="1" customFormat="1" ht="24" customHeight="1" x14ac:dyDescent="0.2">
      <c r="A256" s="11" t="s">
        <v>16</v>
      </c>
      <c r="B256" s="57" t="s">
        <v>488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44" t="s">
        <v>489</v>
      </c>
      <c r="N256" s="44"/>
      <c r="O256" s="44" t="s">
        <v>184</v>
      </c>
      <c r="P256" s="44"/>
      <c r="Q256" s="44"/>
      <c r="R256" s="44"/>
      <c r="S256" s="44" t="s">
        <v>68</v>
      </c>
      <c r="T256" s="44"/>
      <c r="U256" s="44"/>
      <c r="V256" s="33">
        <f t="shared" si="221"/>
        <v>0</v>
      </c>
      <c r="W256" s="33"/>
      <c r="X256" s="34" t="s">
        <v>243</v>
      </c>
      <c r="Y256" s="34"/>
      <c r="Z256" s="33">
        <f t="shared" si="222"/>
        <v>0</v>
      </c>
      <c r="AA256" s="33"/>
      <c r="AB256" s="4" t="s">
        <v>243</v>
      </c>
      <c r="AC256" s="33">
        <f t="shared" si="223"/>
        <v>0</v>
      </c>
      <c r="AD256" s="33"/>
      <c r="AE256" s="4" t="s">
        <v>243</v>
      </c>
      <c r="AF256" s="33">
        <f t="shared" si="224"/>
        <v>0</v>
      </c>
      <c r="AG256" s="33"/>
      <c r="AH256" s="4" t="s">
        <v>243</v>
      </c>
      <c r="AI256" s="33">
        <f t="shared" si="225"/>
        <v>0</v>
      </c>
      <c r="AJ256" s="33"/>
      <c r="AK256" s="4" t="s">
        <v>243</v>
      </c>
      <c r="AL256" s="33">
        <f t="shared" si="226"/>
        <v>0</v>
      </c>
      <c r="AM256" s="33"/>
      <c r="AN256" s="4" t="s">
        <v>243</v>
      </c>
      <c r="AO256" s="6">
        <f t="shared" si="227"/>
        <v>0</v>
      </c>
      <c r="AP256" s="34" t="s">
        <v>243</v>
      </c>
      <c r="AQ256" s="34"/>
      <c r="AR256" s="6">
        <f t="shared" si="228"/>
        <v>0</v>
      </c>
      <c r="AS256" s="4" t="s">
        <v>243</v>
      </c>
      <c r="AT256" s="6">
        <f t="shared" si="229"/>
        <v>0</v>
      </c>
      <c r="AU256" s="4" t="s">
        <v>243</v>
      </c>
      <c r="AV256" s="6">
        <f t="shared" si="230"/>
        <v>0</v>
      </c>
      <c r="AW256" s="4" t="s">
        <v>243</v>
      </c>
      <c r="AX256" s="6">
        <f t="shared" si="231"/>
        <v>0</v>
      </c>
      <c r="AY256" s="4" t="s">
        <v>243</v>
      </c>
      <c r="AZ256" s="33">
        <f t="shared" si="232"/>
        <v>0</v>
      </c>
      <c r="BA256" s="33"/>
      <c r="BB256" s="33"/>
      <c r="BC256" s="4" t="s">
        <v>243</v>
      </c>
    </row>
    <row r="257" spans="1:55" s="1" customFormat="1" ht="14.1" customHeight="1" x14ac:dyDescent="0.2">
      <c r="A257" s="9" t="s">
        <v>16</v>
      </c>
      <c r="B257" s="52" t="s">
        <v>197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36" t="s">
        <v>16</v>
      </c>
      <c r="N257" s="36"/>
      <c r="O257" s="36" t="s">
        <v>16</v>
      </c>
      <c r="P257" s="36"/>
      <c r="Q257" s="36"/>
      <c r="R257" s="36"/>
      <c r="S257" s="36" t="s">
        <v>16</v>
      </c>
      <c r="T257" s="36"/>
      <c r="U257" s="36"/>
      <c r="V257" s="29" t="s">
        <v>16</v>
      </c>
      <c r="W257" s="29"/>
      <c r="X257" s="29" t="s">
        <v>16</v>
      </c>
      <c r="Y257" s="29"/>
      <c r="Z257" s="29" t="s">
        <v>16</v>
      </c>
      <c r="AA257" s="29"/>
      <c r="AB257" s="7" t="s">
        <v>16</v>
      </c>
      <c r="AC257" s="29" t="s">
        <v>16</v>
      </c>
      <c r="AD257" s="29"/>
      <c r="AE257" s="7" t="s">
        <v>16</v>
      </c>
      <c r="AF257" s="29" t="s">
        <v>16</v>
      </c>
      <c r="AG257" s="29"/>
      <c r="AH257" s="7" t="s">
        <v>16</v>
      </c>
      <c r="AI257" s="29" t="s">
        <v>16</v>
      </c>
      <c r="AJ257" s="29"/>
      <c r="AK257" s="7" t="s">
        <v>16</v>
      </c>
      <c r="AL257" s="29" t="s">
        <v>16</v>
      </c>
      <c r="AM257" s="29"/>
      <c r="AN257" s="7" t="s">
        <v>16</v>
      </c>
      <c r="AO257" s="7" t="s">
        <v>16</v>
      </c>
      <c r="AP257" s="29" t="s">
        <v>16</v>
      </c>
      <c r="AQ257" s="29"/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7" t="s">
        <v>16</v>
      </c>
      <c r="AZ257" s="29" t="s">
        <v>16</v>
      </c>
      <c r="BA257" s="29"/>
      <c r="BB257" s="29"/>
      <c r="BC257" s="7" t="s">
        <v>16</v>
      </c>
    </row>
    <row r="258" spans="1:55" s="1" customFormat="1" ht="14.1" customHeight="1" x14ac:dyDescent="0.2">
      <c r="A258" s="10" t="s">
        <v>16</v>
      </c>
      <c r="B258" s="51" t="s">
        <v>490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1" t="s">
        <v>491</v>
      </c>
      <c r="N258" s="31"/>
      <c r="O258" s="31" t="s">
        <v>184</v>
      </c>
      <c r="P258" s="31"/>
      <c r="Q258" s="31"/>
      <c r="R258" s="31"/>
      <c r="S258" s="31" t="s">
        <v>475</v>
      </c>
      <c r="T258" s="31"/>
      <c r="U258" s="31"/>
      <c r="V258" s="27">
        <f>0</f>
        <v>0</v>
      </c>
      <c r="W258" s="27"/>
      <c r="X258" s="28" t="s">
        <v>243</v>
      </c>
      <c r="Y258" s="28"/>
      <c r="Z258" s="27">
        <f>0</f>
        <v>0</v>
      </c>
      <c r="AA258" s="27"/>
      <c r="AB258" s="14" t="s">
        <v>243</v>
      </c>
      <c r="AC258" s="27">
        <f>0</f>
        <v>0</v>
      </c>
      <c r="AD258" s="27"/>
      <c r="AE258" s="14" t="s">
        <v>243</v>
      </c>
      <c r="AF258" s="27">
        <f>0</f>
        <v>0</v>
      </c>
      <c r="AG258" s="27"/>
      <c r="AH258" s="14" t="s">
        <v>243</v>
      </c>
      <c r="AI258" s="27">
        <f>0</f>
        <v>0</v>
      </c>
      <c r="AJ258" s="27"/>
      <c r="AK258" s="14" t="s">
        <v>243</v>
      </c>
      <c r="AL258" s="27">
        <f>0</f>
        <v>0</v>
      </c>
      <c r="AM258" s="27"/>
      <c r="AN258" s="14" t="s">
        <v>243</v>
      </c>
      <c r="AO258" s="8">
        <f>0</f>
        <v>0</v>
      </c>
      <c r="AP258" s="28" t="s">
        <v>243</v>
      </c>
      <c r="AQ258" s="28"/>
      <c r="AR258" s="8">
        <f>0</f>
        <v>0</v>
      </c>
      <c r="AS258" s="14" t="s">
        <v>243</v>
      </c>
      <c r="AT258" s="8">
        <f>0</f>
        <v>0</v>
      </c>
      <c r="AU258" s="14" t="s">
        <v>243</v>
      </c>
      <c r="AV258" s="8">
        <f>0</f>
        <v>0</v>
      </c>
      <c r="AW258" s="14" t="s">
        <v>243</v>
      </c>
      <c r="AX258" s="8">
        <f>0</f>
        <v>0</v>
      </c>
      <c r="AY258" s="14" t="s">
        <v>243</v>
      </c>
      <c r="AZ258" s="27">
        <f>0</f>
        <v>0</v>
      </c>
      <c r="BA258" s="27"/>
      <c r="BB258" s="27"/>
      <c r="BC258" s="14" t="s">
        <v>243</v>
      </c>
    </row>
    <row r="259" spans="1:55" s="1" customFormat="1" ht="14.1" customHeight="1" x14ac:dyDescent="0.2">
      <c r="A259" s="55" t="s">
        <v>16</v>
      </c>
      <c r="B259" s="55"/>
      <c r="C259" s="55"/>
      <c r="D259" s="52" t="s">
        <v>197</v>
      </c>
      <c r="E259" s="52"/>
      <c r="F259" s="52"/>
      <c r="G259" s="52"/>
      <c r="H259" s="52"/>
      <c r="I259" s="52"/>
      <c r="J259" s="52"/>
      <c r="K259" s="52"/>
      <c r="L259" s="52"/>
      <c r="M259" s="36" t="s">
        <v>16</v>
      </c>
      <c r="N259" s="36"/>
      <c r="O259" s="36" t="s">
        <v>16</v>
      </c>
      <c r="P259" s="36"/>
      <c r="Q259" s="36"/>
      <c r="R259" s="36"/>
      <c r="S259" s="36" t="s">
        <v>16</v>
      </c>
      <c r="T259" s="36"/>
      <c r="U259" s="36"/>
      <c r="V259" s="29" t="s">
        <v>16</v>
      </c>
      <c r="W259" s="29"/>
      <c r="X259" s="29" t="s">
        <v>16</v>
      </c>
      <c r="Y259" s="29"/>
      <c r="Z259" s="29" t="s">
        <v>16</v>
      </c>
      <c r="AA259" s="29"/>
      <c r="AB259" s="7" t="s">
        <v>16</v>
      </c>
      <c r="AC259" s="29" t="s">
        <v>16</v>
      </c>
      <c r="AD259" s="29"/>
      <c r="AE259" s="7" t="s">
        <v>16</v>
      </c>
      <c r="AF259" s="29" t="s">
        <v>16</v>
      </c>
      <c r="AG259" s="29"/>
      <c r="AH259" s="7" t="s">
        <v>16</v>
      </c>
      <c r="AI259" s="29" t="s">
        <v>16</v>
      </c>
      <c r="AJ259" s="29"/>
      <c r="AK259" s="7" t="s">
        <v>16</v>
      </c>
      <c r="AL259" s="29" t="s">
        <v>16</v>
      </c>
      <c r="AM259" s="29"/>
      <c r="AN259" s="7" t="s">
        <v>16</v>
      </c>
      <c r="AO259" s="7" t="s">
        <v>16</v>
      </c>
      <c r="AP259" s="29" t="s">
        <v>16</v>
      </c>
      <c r="AQ259" s="29"/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7" t="s">
        <v>16</v>
      </c>
      <c r="AZ259" s="29" t="s">
        <v>16</v>
      </c>
      <c r="BA259" s="29"/>
      <c r="BB259" s="29"/>
      <c r="BC259" s="7" t="s">
        <v>16</v>
      </c>
    </row>
    <row r="260" spans="1:55" s="1" customFormat="1" ht="14.1" customHeight="1" x14ac:dyDescent="0.2">
      <c r="A260" s="54" t="s">
        <v>16</v>
      </c>
      <c r="B260" s="54"/>
      <c r="C260" s="54"/>
      <c r="D260" s="51" t="s">
        <v>492</v>
      </c>
      <c r="E260" s="51"/>
      <c r="F260" s="51"/>
      <c r="G260" s="51"/>
      <c r="H260" s="51"/>
      <c r="I260" s="51"/>
      <c r="J260" s="51"/>
      <c r="K260" s="51"/>
      <c r="L260" s="51"/>
      <c r="M260" s="31" t="s">
        <v>493</v>
      </c>
      <c r="N260" s="31"/>
      <c r="O260" s="31" t="s">
        <v>184</v>
      </c>
      <c r="P260" s="31"/>
      <c r="Q260" s="31"/>
      <c r="R260" s="31"/>
      <c r="S260" s="31" t="s">
        <v>475</v>
      </c>
      <c r="T260" s="31"/>
      <c r="U260" s="31"/>
      <c r="V260" s="27">
        <f t="shared" ref="V260:V265" si="233">0</f>
        <v>0</v>
      </c>
      <c r="W260" s="27"/>
      <c r="X260" s="28" t="s">
        <v>243</v>
      </c>
      <c r="Y260" s="28"/>
      <c r="Z260" s="27">
        <f t="shared" ref="Z260:Z265" si="234">0</f>
        <v>0</v>
      </c>
      <c r="AA260" s="27"/>
      <c r="AB260" s="14" t="s">
        <v>243</v>
      </c>
      <c r="AC260" s="27">
        <f t="shared" ref="AC260:AC265" si="235">0</f>
        <v>0</v>
      </c>
      <c r="AD260" s="27"/>
      <c r="AE260" s="14" t="s">
        <v>243</v>
      </c>
      <c r="AF260" s="27">
        <f t="shared" ref="AF260:AF265" si="236">0</f>
        <v>0</v>
      </c>
      <c r="AG260" s="27"/>
      <c r="AH260" s="14" t="s">
        <v>243</v>
      </c>
      <c r="AI260" s="27">
        <f t="shared" ref="AI260:AI265" si="237">0</f>
        <v>0</v>
      </c>
      <c r="AJ260" s="27"/>
      <c r="AK260" s="14" t="s">
        <v>243</v>
      </c>
      <c r="AL260" s="27">
        <f t="shared" ref="AL260:AL265" si="238">0</f>
        <v>0</v>
      </c>
      <c r="AM260" s="27"/>
      <c r="AN260" s="14" t="s">
        <v>243</v>
      </c>
      <c r="AO260" s="8">
        <f t="shared" ref="AO260:AO265" si="239">0</f>
        <v>0</v>
      </c>
      <c r="AP260" s="28" t="s">
        <v>243</v>
      </c>
      <c r="AQ260" s="28"/>
      <c r="AR260" s="8">
        <f t="shared" ref="AR260:AR265" si="240">0</f>
        <v>0</v>
      </c>
      <c r="AS260" s="14" t="s">
        <v>243</v>
      </c>
      <c r="AT260" s="8">
        <f t="shared" ref="AT260:AT265" si="241">0</f>
        <v>0</v>
      </c>
      <c r="AU260" s="14" t="s">
        <v>243</v>
      </c>
      <c r="AV260" s="8">
        <f t="shared" ref="AV260:AV265" si="242">0</f>
        <v>0</v>
      </c>
      <c r="AW260" s="14" t="s">
        <v>243</v>
      </c>
      <c r="AX260" s="8">
        <f t="shared" ref="AX260:AX265" si="243">0</f>
        <v>0</v>
      </c>
      <c r="AY260" s="14" t="s">
        <v>243</v>
      </c>
      <c r="AZ260" s="27">
        <f t="shared" ref="AZ260:AZ265" si="244">0</f>
        <v>0</v>
      </c>
      <c r="BA260" s="27"/>
      <c r="BB260" s="27"/>
      <c r="BC260" s="14" t="s">
        <v>243</v>
      </c>
    </row>
    <row r="261" spans="1:55" s="1" customFormat="1" ht="14.1" customHeight="1" x14ac:dyDescent="0.2">
      <c r="A261" s="53" t="s">
        <v>16</v>
      </c>
      <c r="B261" s="53"/>
      <c r="C261" s="53"/>
      <c r="D261" s="50" t="s">
        <v>478</v>
      </c>
      <c r="E261" s="50"/>
      <c r="F261" s="50"/>
      <c r="G261" s="50"/>
      <c r="H261" s="50"/>
      <c r="I261" s="50"/>
      <c r="J261" s="50"/>
      <c r="K261" s="50"/>
      <c r="L261" s="50"/>
      <c r="M261" s="38" t="s">
        <v>494</v>
      </c>
      <c r="N261" s="38"/>
      <c r="O261" s="38" t="s">
        <v>184</v>
      </c>
      <c r="P261" s="38"/>
      <c r="Q261" s="38"/>
      <c r="R261" s="38"/>
      <c r="S261" s="38" t="s">
        <v>475</v>
      </c>
      <c r="T261" s="38"/>
      <c r="U261" s="38"/>
      <c r="V261" s="33">
        <f t="shared" si="233"/>
        <v>0</v>
      </c>
      <c r="W261" s="33"/>
      <c r="X261" s="34" t="s">
        <v>243</v>
      </c>
      <c r="Y261" s="34"/>
      <c r="Z261" s="33">
        <f t="shared" si="234"/>
        <v>0</v>
      </c>
      <c r="AA261" s="33"/>
      <c r="AB261" s="4" t="s">
        <v>243</v>
      </c>
      <c r="AC261" s="33">
        <f t="shared" si="235"/>
        <v>0</v>
      </c>
      <c r="AD261" s="33"/>
      <c r="AE261" s="4" t="s">
        <v>243</v>
      </c>
      <c r="AF261" s="33">
        <f t="shared" si="236"/>
        <v>0</v>
      </c>
      <c r="AG261" s="33"/>
      <c r="AH261" s="4" t="s">
        <v>243</v>
      </c>
      <c r="AI261" s="33">
        <f t="shared" si="237"/>
        <v>0</v>
      </c>
      <c r="AJ261" s="33"/>
      <c r="AK261" s="4" t="s">
        <v>243</v>
      </c>
      <c r="AL261" s="33">
        <f t="shared" si="238"/>
        <v>0</v>
      </c>
      <c r="AM261" s="33"/>
      <c r="AN261" s="4" t="s">
        <v>243</v>
      </c>
      <c r="AO261" s="6">
        <f t="shared" si="239"/>
        <v>0</v>
      </c>
      <c r="AP261" s="34" t="s">
        <v>243</v>
      </c>
      <c r="AQ261" s="34"/>
      <c r="AR261" s="6">
        <f t="shared" si="240"/>
        <v>0</v>
      </c>
      <c r="AS261" s="4" t="s">
        <v>243</v>
      </c>
      <c r="AT261" s="6">
        <f t="shared" si="241"/>
        <v>0</v>
      </c>
      <c r="AU261" s="4" t="s">
        <v>243</v>
      </c>
      <c r="AV261" s="6">
        <f t="shared" si="242"/>
        <v>0</v>
      </c>
      <c r="AW261" s="4" t="s">
        <v>243</v>
      </c>
      <c r="AX261" s="6">
        <f t="shared" si="243"/>
        <v>0</v>
      </c>
      <c r="AY261" s="4" t="s">
        <v>243</v>
      </c>
      <c r="AZ261" s="33">
        <f t="shared" si="244"/>
        <v>0</v>
      </c>
      <c r="BA261" s="33"/>
      <c r="BB261" s="33"/>
      <c r="BC261" s="4" t="s">
        <v>243</v>
      </c>
    </row>
    <row r="262" spans="1:55" s="1" customFormat="1" ht="14.1" customHeight="1" x14ac:dyDescent="0.2">
      <c r="A262" s="53" t="s">
        <v>16</v>
      </c>
      <c r="B262" s="53"/>
      <c r="C262" s="53"/>
      <c r="D262" s="50" t="s">
        <v>482</v>
      </c>
      <c r="E262" s="50"/>
      <c r="F262" s="50"/>
      <c r="G262" s="50"/>
      <c r="H262" s="50"/>
      <c r="I262" s="50"/>
      <c r="J262" s="50"/>
      <c r="K262" s="50"/>
      <c r="L262" s="50"/>
      <c r="M262" s="38" t="s">
        <v>495</v>
      </c>
      <c r="N262" s="38"/>
      <c r="O262" s="38" t="s">
        <v>184</v>
      </c>
      <c r="P262" s="38"/>
      <c r="Q262" s="38"/>
      <c r="R262" s="38"/>
      <c r="S262" s="38" t="s">
        <v>475</v>
      </c>
      <c r="T262" s="38"/>
      <c r="U262" s="38"/>
      <c r="V262" s="33">
        <f t="shared" si="233"/>
        <v>0</v>
      </c>
      <c r="W262" s="33"/>
      <c r="X262" s="34" t="s">
        <v>243</v>
      </c>
      <c r="Y262" s="34"/>
      <c r="Z262" s="33">
        <f t="shared" si="234"/>
        <v>0</v>
      </c>
      <c r="AA262" s="33"/>
      <c r="AB262" s="4" t="s">
        <v>243</v>
      </c>
      <c r="AC262" s="33">
        <f t="shared" si="235"/>
        <v>0</v>
      </c>
      <c r="AD262" s="33"/>
      <c r="AE262" s="4" t="s">
        <v>243</v>
      </c>
      <c r="AF262" s="33">
        <f t="shared" si="236"/>
        <v>0</v>
      </c>
      <c r="AG262" s="33"/>
      <c r="AH262" s="4" t="s">
        <v>243</v>
      </c>
      <c r="AI262" s="33">
        <f t="shared" si="237"/>
        <v>0</v>
      </c>
      <c r="AJ262" s="33"/>
      <c r="AK262" s="4" t="s">
        <v>243</v>
      </c>
      <c r="AL262" s="33">
        <f t="shared" si="238"/>
        <v>0</v>
      </c>
      <c r="AM262" s="33"/>
      <c r="AN262" s="4" t="s">
        <v>243</v>
      </c>
      <c r="AO262" s="6">
        <f t="shared" si="239"/>
        <v>0</v>
      </c>
      <c r="AP262" s="34" t="s">
        <v>243</v>
      </c>
      <c r="AQ262" s="34"/>
      <c r="AR262" s="6">
        <f t="shared" si="240"/>
        <v>0</v>
      </c>
      <c r="AS262" s="4" t="s">
        <v>243</v>
      </c>
      <c r="AT262" s="6">
        <f t="shared" si="241"/>
        <v>0</v>
      </c>
      <c r="AU262" s="4" t="s">
        <v>243</v>
      </c>
      <c r="AV262" s="6">
        <f t="shared" si="242"/>
        <v>0</v>
      </c>
      <c r="AW262" s="4" t="s">
        <v>243</v>
      </c>
      <c r="AX262" s="6">
        <f t="shared" si="243"/>
        <v>0</v>
      </c>
      <c r="AY262" s="4" t="s">
        <v>243</v>
      </c>
      <c r="AZ262" s="33">
        <f t="shared" si="244"/>
        <v>0</v>
      </c>
      <c r="BA262" s="33"/>
      <c r="BB262" s="33"/>
      <c r="BC262" s="4" t="s">
        <v>243</v>
      </c>
    </row>
    <row r="263" spans="1:55" s="1" customFormat="1" ht="14.1" customHeight="1" x14ac:dyDescent="0.2">
      <c r="A263" s="53" t="s">
        <v>16</v>
      </c>
      <c r="B263" s="53"/>
      <c r="C263" s="53"/>
      <c r="D263" s="50" t="s">
        <v>484</v>
      </c>
      <c r="E263" s="50"/>
      <c r="F263" s="50"/>
      <c r="G263" s="50"/>
      <c r="H263" s="50"/>
      <c r="I263" s="50"/>
      <c r="J263" s="50"/>
      <c r="K263" s="50"/>
      <c r="L263" s="50"/>
      <c r="M263" s="38" t="s">
        <v>496</v>
      </c>
      <c r="N263" s="38"/>
      <c r="O263" s="38" t="s">
        <v>184</v>
      </c>
      <c r="P263" s="38"/>
      <c r="Q263" s="38"/>
      <c r="R263" s="38"/>
      <c r="S263" s="38" t="s">
        <v>475</v>
      </c>
      <c r="T263" s="38"/>
      <c r="U263" s="38"/>
      <c r="V263" s="33">
        <f t="shared" si="233"/>
        <v>0</v>
      </c>
      <c r="W263" s="33"/>
      <c r="X263" s="34" t="s">
        <v>243</v>
      </c>
      <c r="Y263" s="34"/>
      <c r="Z263" s="33">
        <f t="shared" si="234"/>
        <v>0</v>
      </c>
      <c r="AA263" s="33"/>
      <c r="AB263" s="4" t="s">
        <v>243</v>
      </c>
      <c r="AC263" s="33">
        <f t="shared" si="235"/>
        <v>0</v>
      </c>
      <c r="AD263" s="33"/>
      <c r="AE263" s="4" t="s">
        <v>243</v>
      </c>
      <c r="AF263" s="33">
        <f t="shared" si="236"/>
        <v>0</v>
      </c>
      <c r="AG263" s="33"/>
      <c r="AH263" s="4" t="s">
        <v>243</v>
      </c>
      <c r="AI263" s="33">
        <f t="shared" si="237"/>
        <v>0</v>
      </c>
      <c r="AJ263" s="33"/>
      <c r="AK263" s="4" t="s">
        <v>243</v>
      </c>
      <c r="AL263" s="33">
        <f t="shared" si="238"/>
        <v>0</v>
      </c>
      <c r="AM263" s="33"/>
      <c r="AN263" s="4" t="s">
        <v>243</v>
      </c>
      <c r="AO263" s="6">
        <f t="shared" si="239"/>
        <v>0</v>
      </c>
      <c r="AP263" s="34" t="s">
        <v>243</v>
      </c>
      <c r="AQ263" s="34"/>
      <c r="AR263" s="6">
        <f t="shared" si="240"/>
        <v>0</v>
      </c>
      <c r="AS263" s="4" t="s">
        <v>243</v>
      </c>
      <c r="AT263" s="6">
        <f t="shared" si="241"/>
        <v>0</v>
      </c>
      <c r="AU263" s="4" t="s">
        <v>243</v>
      </c>
      <c r="AV263" s="6">
        <f t="shared" si="242"/>
        <v>0</v>
      </c>
      <c r="AW263" s="4" t="s">
        <v>243</v>
      </c>
      <c r="AX263" s="6">
        <f t="shared" si="243"/>
        <v>0</v>
      </c>
      <c r="AY263" s="4" t="s">
        <v>243</v>
      </c>
      <c r="AZ263" s="33">
        <f t="shared" si="244"/>
        <v>0</v>
      </c>
      <c r="BA263" s="33"/>
      <c r="BB263" s="33"/>
      <c r="BC263" s="4" t="s">
        <v>243</v>
      </c>
    </row>
    <row r="264" spans="1:55" s="1" customFormat="1" ht="14.1" customHeight="1" x14ac:dyDescent="0.2">
      <c r="A264" s="11" t="s">
        <v>16</v>
      </c>
      <c r="B264" s="50" t="s">
        <v>486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38" t="s">
        <v>497</v>
      </c>
      <c r="N264" s="38"/>
      <c r="O264" s="38" t="s">
        <v>184</v>
      </c>
      <c r="P264" s="38"/>
      <c r="Q264" s="38"/>
      <c r="R264" s="38"/>
      <c r="S264" s="38" t="s">
        <v>68</v>
      </c>
      <c r="T264" s="38"/>
      <c r="U264" s="38"/>
      <c r="V264" s="33">
        <f t="shared" si="233"/>
        <v>0</v>
      </c>
      <c r="W264" s="33"/>
      <c r="X264" s="34" t="s">
        <v>243</v>
      </c>
      <c r="Y264" s="34"/>
      <c r="Z264" s="33">
        <f t="shared" si="234"/>
        <v>0</v>
      </c>
      <c r="AA264" s="33"/>
      <c r="AB264" s="4" t="s">
        <v>243</v>
      </c>
      <c r="AC264" s="33">
        <f t="shared" si="235"/>
        <v>0</v>
      </c>
      <c r="AD264" s="33"/>
      <c r="AE264" s="4" t="s">
        <v>243</v>
      </c>
      <c r="AF264" s="33">
        <f t="shared" si="236"/>
        <v>0</v>
      </c>
      <c r="AG264" s="33"/>
      <c r="AH264" s="4" t="s">
        <v>243</v>
      </c>
      <c r="AI264" s="33">
        <f t="shared" si="237"/>
        <v>0</v>
      </c>
      <c r="AJ264" s="33"/>
      <c r="AK264" s="4" t="s">
        <v>243</v>
      </c>
      <c r="AL264" s="33">
        <f t="shared" si="238"/>
        <v>0</v>
      </c>
      <c r="AM264" s="33"/>
      <c r="AN264" s="4" t="s">
        <v>243</v>
      </c>
      <c r="AO264" s="6">
        <f t="shared" si="239"/>
        <v>0</v>
      </c>
      <c r="AP264" s="34" t="s">
        <v>243</v>
      </c>
      <c r="AQ264" s="34"/>
      <c r="AR264" s="6">
        <f t="shared" si="240"/>
        <v>0</v>
      </c>
      <c r="AS264" s="4" t="s">
        <v>243</v>
      </c>
      <c r="AT264" s="6">
        <f t="shared" si="241"/>
        <v>0</v>
      </c>
      <c r="AU264" s="4" t="s">
        <v>243</v>
      </c>
      <c r="AV264" s="6">
        <f t="shared" si="242"/>
        <v>0</v>
      </c>
      <c r="AW264" s="4" t="s">
        <v>243</v>
      </c>
      <c r="AX264" s="6">
        <f t="shared" si="243"/>
        <v>0</v>
      </c>
      <c r="AY264" s="4" t="s">
        <v>243</v>
      </c>
      <c r="AZ264" s="33">
        <f t="shared" si="244"/>
        <v>0</v>
      </c>
      <c r="BA264" s="33"/>
      <c r="BB264" s="33"/>
      <c r="BC264" s="4" t="s">
        <v>243</v>
      </c>
    </row>
    <row r="265" spans="1:55" s="1" customFormat="1" ht="33.950000000000003" customHeight="1" x14ac:dyDescent="0.2">
      <c r="A265" s="11" t="s">
        <v>16</v>
      </c>
      <c r="B265" s="57" t="s">
        <v>498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44" t="s">
        <v>499</v>
      </c>
      <c r="N265" s="44"/>
      <c r="O265" s="44" t="s">
        <v>184</v>
      </c>
      <c r="P265" s="44"/>
      <c r="Q265" s="44"/>
      <c r="R265" s="44"/>
      <c r="S265" s="44" t="s">
        <v>68</v>
      </c>
      <c r="T265" s="44"/>
      <c r="U265" s="44"/>
      <c r="V265" s="33">
        <f t="shared" si="233"/>
        <v>0</v>
      </c>
      <c r="W265" s="33"/>
      <c r="X265" s="34" t="s">
        <v>243</v>
      </c>
      <c r="Y265" s="34"/>
      <c r="Z265" s="33">
        <f t="shared" si="234"/>
        <v>0</v>
      </c>
      <c r="AA265" s="33"/>
      <c r="AB265" s="4" t="s">
        <v>243</v>
      </c>
      <c r="AC265" s="33">
        <f t="shared" si="235"/>
        <v>0</v>
      </c>
      <c r="AD265" s="33"/>
      <c r="AE265" s="4" t="s">
        <v>243</v>
      </c>
      <c r="AF265" s="33">
        <f t="shared" si="236"/>
        <v>0</v>
      </c>
      <c r="AG265" s="33"/>
      <c r="AH265" s="4" t="s">
        <v>243</v>
      </c>
      <c r="AI265" s="33">
        <f t="shared" si="237"/>
        <v>0</v>
      </c>
      <c r="AJ265" s="33"/>
      <c r="AK265" s="4" t="s">
        <v>243</v>
      </c>
      <c r="AL265" s="33">
        <f t="shared" si="238"/>
        <v>0</v>
      </c>
      <c r="AM265" s="33"/>
      <c r="AN265" s="4" t="s">
        <v>243</v>
      </c>
      <c r="AO265" s="6">
        <f t="shared" si="239"/>
        <v>0</v>
      </c>
      <c r="AP265" s="34" t="s">
        <v>243</v>
      </c>
      <c r="AQ265" s="34"/>
      <c r="AR265" s="6">
        <f t="shared" si="240"/>
        <v>0</v>
      </c>
      <c r="AS265" s="4" t="s">
        <v>243</v>
      </c>
      <c r="AT265" s="6">
        <f t="shared" si="241"/>
        <v>0</v>
      </c>
      <c r="AU265" s="4" t="s">
        <v>243</v>
      </c>
      <c r="AV265" s="6">
        <f t="shared" si="242"/>
        <v>0</v>
      </c>
      <c r="AW265" s="4" t="s">
        <v>243</v>
      </c>
      <c r="AX265" s="6">
        <f t="shared" si="243"/>
        <v>0</v>
      </c>
      <c r="AY265" s="4" t="s">
        <v>243</v>
      </c>
      <c r="AZ265" s="33">
        <f t="shared" si="244"/>
        <v>0</v>
      </c>
      <c r="BA265" s="33"/>
      <c r="BB265" s="33"/>
      <c r="BC265" s="4" t="s">
        <v>243</v>
      </c>
    </row>
    <row r="266" spans="1:55" s="1" customFormat="1" ht="14.1" customHeight="1" x14ac:dyDescent="0.2">
      <c r="A266" s="9" t="s">
        <v>16</v>
      </c>
      <c r="B266" s="52" t="s">
        <v>197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36" t="s">
        <v>16</v>
      </c>
      <c r="N266" s="36"/>
      <c r="O266" s="36" t="s">
        <v>16</v>
      </c>
      <c r="P266" s="36"/>
      <c r="Q266" s="36"/>
      <c r="R266" s="36"/>
      <c r="S266" s="36" t="s">
        <v>16</v>
      </c>
      <c r="T266" s="36"/>
      <c r="U266" s="36"/>
      <c r="V266" s="29" t="s">
        <v>16</v>
      </c>
      <c r="W266" s="29"/>
      <c r="X266" s="29" t="s">
        <v>16</v>
      </c>
      <c r="Y266" s="29"/>
      <c r="Z266" s="29" t="s">
        <v>16</v>
      </c>
      <c r="AA266" s="29"/>
      <c r="AB266" s="7" t="s">
        <v>16</v>
      </c>
      <c r="AC266" s="29" t="s">
        <v>16</v>
      </c>
      <c r="AD266" s="29"/>
      <c r="AE266" s="7" t="s">
        <v>16</v>
      </c>
      <c r="AF266" s="29" t="s">
        <v>16</v>
      </c>
      <c r="AG266" s="29"/>
      <c r="AH266" s="7" t="s">
        <v>16</v>
      </c>
      <c r="AI266" s="29" t="s">
        <v>16</v>
      </c>
      <c r="AJ266" s="29"/>
      <c r="AK266" s="7" t="s">
        <v>16</v>
      </c>
      <c r="AL266" s="29" t="s">
        <v>16</v>
      </c>
      <c r="AM266" s="29"/>
      <c r="AN266" s="7" t="s">
        <v>16</v>
      </c>
      <c r="AO266" s="7" t="s">
        <v>16</v>
      </c>
      <c r="AP266" s="29" t="s">
        <v>16</v>
      </c>
      <c r="AQ266" s="29"/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7" t="s">
        <v>16</v>
      </c>
      <c r="AZ266" s="29" t="s">
        <v>16</v>
      </c>
      <c r="BA266" s="29"/>
      <c r="BB266" s="29"/>
      <c r="BC266" s="7" t="s">
        <v>16</v>
      </c>
    </row>
    <row r="267" spans="1:55" s="1" customFormat="1" ht="14.1" customHeight="1" x14ac:dyDescent="0.2">
      <c r="A267" s="10" t="s">
        <v>16</v>
      </c>
      <c r="B267" s="51" t="s">
        <v>473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1" t="s">
        <v>500</v>
      </c>
      <c r="N267" s="31"/>
      <c r="O267" s="31" t="s">
        <v>184</v>
      </c>
      <c r="P267" s="31"/>
      <c r="Q267" s="31"/>
      <c r="R267" s="31"/>
      <c r="S267" s="31" t="s">
        <v>475</v>
      </c>
      <c r="T267" s="31"/>
      <c r="U267" s="31"/>
      <c r="V267" s="27">
        <f>0</f>
        <v>0</v>
      </c>
      <c r="W267" s="27"/>
      <c r="X267" s="28" t="s">
        <v>243</v>
      </c>
      <c r="Y267" s="28"/>
      <c r="Z267" s="27">
        <f>0</f>
        <v>0</v>
      </c>
      <c r="AA267" s="27"/>
      <c r="AB267" s="14" t="s">
        <v>243</v>
      </c>
      <c r="AC267" s="27">
        <f>0</f>
        <v>0</v>
      </c>
      <c r="AD267" s="27"/>
      <c r="AE267" s="14" t="s">
        <v>243</v>
      </c>
      <c r="AF267" s="27">
        <f>0</f>
        <v>0</v>
      </c>
      <c r="AG267" s="27"/>
      <c r="AH267" s="14" t="s">
        <v>243</v>
      </c>
      <c r="AI267" s="27">
        <f>0</f>
        <v>0</v>
      </c>
      <c r="AJ267" s="27"/>
      <c r="AK267" s="14" t="s">
        <v>243</v>
      </c>
      <c r="AL267" s="27">
        <f>0</f>
        <v>0</v>
      </c>
      <c r="AM267" s="27"/>
      <c r="AN267" s="14" t="s">
        <v>243</v>
      </c>
      <c r="AO267" s="8">
        <f>0</f>
        <v>0</v>
      </c>
      <c r="AP267" s="28" t="s">
        <v>243</v>
      </c>
      <c r="AQ267" s="28"/>
      <c r="AR267" s="8">
        <f>0</f>
        <v>0</v>
      </c>
      <c r="AS267" s="14" t="s">
        <v>243</v>
      </c>
      <c r="AT267" s="8">
        <f>0</f>
        <v>0</v>
      </c>
      <c r="AU267" s="14" t="s">
        <v>243</v>
      </c>
      <c r="AV267" s="8">
        <f>0</f>
        <v>0</v>
      </c>
      <c r="AW267" s="14" t="s">
        <v>243</v>
      </c>
      <c r="AX267" s="8">
        <f>0</f>
        <v>0</v>
      </c>
      <c r="AY267" s="14" t="s">
        <v>243</v>
      </c>
      <c r="AZ267" s="27">
        <f>0</f>
        <v>0</v>
      </c>
      <c r="BA267" s="27"/>
      <c r="BB267" s="27"/>
      <c r="BC267" s="14" t="s">
        <v>243</v>
      </c>
    </row>
    <row r="268" spans="1:55" s="1" customFormat="1" ht="14.1" customHeight="1" x14ac:dyDescent="0.2">
      <c r="A268" s="55" t="s">
        <v>16</v>
      </c>
      <c r="B268" s="55"/>
      <c r="C268" s="55"/>
      <c r="D268" s="52" t="s">
        <v>197</v>
      </c>
      <c r="E268" s="52"/>
      <c r="F268" s="52"/>
      <c r="G268" s="52"/>
      <c r="H268" s="52"/>
      <c r="I268" s="52"/>
      <c r="J268" s="52"/>
      <c r="K268" s="52"/>
      <c r="L268" s="52"/>
      <c r="M268" s="36" t="s">
        <v>16</v>
      </c>
      <c r="N268" s="36"/>
      <c r="O268" s="36" t="s">
        <v>16</v>
      </c>
      <c r="P268" s="36"/>
      <c r="Q268" s="36"/>
      <c r="R268" s="36"/>
      <c r="S268" s="36" t="s">
        <v>16</v>
      </c>
      <c r="T268" s="36"/>
      <c r="U268" s="36"/>
      <c r="V268" s="29" t="s">
        <v>16</v>
      </c>
      <c r="W268" s="29"/>
      <c r="X268" s="29" t="s">
        <v>16</v>
      </c>
      <c r="Y268" s="29"/>
      <c r="Z268" s="29" t="s">
        <v>16</v>
      </c>
      <c r="AA268" s="29"/>
      <c r="AB268" s="7" t="s">
        <v>16</v>
      </c>
      <c r="AC268" s="29" t="s">
        <v>16</v>
      </c>
      <c r="AD268" s="29"/>
      <c r="AE268" s="7" t="s">
        <v>16</v>
      </c>
      <c r="AF268" s="29" t="s">
        <v>16</v>
      </c>
      <c r="AG268" s="29"/>
      <c r="AH268" s="7" t="s">
        <v>16</v>
      </c>
      <c r="AI268" s="29" t="s">
        <v>16</v>
      </c>
      <c r="AJ268" s="29"/>
      <c r="AK268" s="7" t="s">
        <v>16</v>
      </c>
      <c r="AL268" s="29" t="s">
        <v>16</v>
      </c>
      <c r="AM268" s="29"/>
      <c r="AN268" s="7" t="s">
        <v>16</v>
      </c>
      <c r="AO268" s="7" t="s">
        <v>16</v>
      </c>
      <c r="AP268" s="29" t="s">
        <v>16</v>
      </c>
      <c r="AQ268" s="29"/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7" t="s">
        <v>16</v>
      </c>
      <c r="AZ268" s="29" t="s">
        <v>16</v>
      </c>
      <c r="BA268" s="29"/>
      <c r="BB268" s="29"/>
      <c r="BC268" s="7" t="s">
        <v>16</v>
      </c>
    </row>
    <row r="269" spans="1:55" s="1" customFormat="1" ht="14.1" customHeight="1" x14ac:dyDescent="0.2">
      <c r="A269" s="54" t="s">
        <v>16</v>
      </c>
      <c r="B269" s="54"/>
      <c r="C269" s="54"/>
      <c r="D269" s="51" t="s">
        <v>476</v>
      </c>
      <c r="E269" s="51"/>
      <c r="F269" s="51"/>
      <c r="G269" s="51"/>
      <c r="H269" s="51"/>
      <c r="I269" s="51"/>
      <c r="J269" s="51"/>
      <c r="K269" s="51"/>
      <c r="L269" s="51"/>
      <c r="M269" s="31" t="s">
        <v>501</v>
      </c>
      <c r="N269" s="31"/>
      <c r="O269" s="31" t="s">
        <v>184</v>
      </c>
      <c r="P269" s="31"/>
      <c r="Q269" s="31"/>
      <c r="R269" s="31"/>
      <c r="S269" s="31" t="s">
        <v>475</v>
      </c>
      <c r="T269" s="31"/>
      <c r="U269" s="31"/>
      <c r="V269" s="27">
        <f t="shared" ref="V269:V276" si="245">0</f>
        <v>0</v>
      </c>
      <c r="W269" s="27"/>
      <c r="X269" s="28" t="s">
        <v>243</v>
      </c>
      <c r="Y269" s="28"/>
      <c r="Z269" s="27">
        <f t="shared" ref="Z269:Z276" si="246">0</f>
        <v>0</v>
      </c>
      <c r="AA269" s="27"/>
      <c r="AB269" s="14" t="s">
        <v>243</v>
      </c>
      <c r="AC269" s="27">
        <f t="shared" ref="AC269:AC276" si="247">0</f>
        <v>0</v>
      </c>
      <c r="AD269" s="27"/>
      <c r="AE269" s="14" t="s">
        <v>243</v>
      </c>
      <c r="AF269" s="27">
        <f t="shared" ref="AF269:AF276" si="248">0</f>
        <v>0</v>
      </c>
      <c r="AG269" s="27"/>
      <c r="AH269" s="14" t="s">
        <v>243</v>
      </c>
      <c r="AI269" s="27">
        <f t="shared" ref="AI269:AI276" si="249">0</f>
        <v>0</v>
      </c>
      <c r="AJ269" s="27"/>
      <c r="AK269" s="14" t="s">
        <v>243</v>
      </c>
      <c r="AL269" s="27">
        <f t="shared" ref="AL269:AL276" si="250">0</f>
        <v>0</v>
      </c>
      <c r="AM269" s="27"/>
      <c r="AN269" s="14" t="s">
        <v>243</v>
      </c>
      <c r="AO269" s="8">
        <f t="shared" ref="AO269:AO276" si="251">0</f>
        <v>0</v>
      </c>
      <c r="AP269" s="28" t="s">
        <v>243</v>
      </c>
      <c r="AQ269" s="28"/>
      <c r="AR269" s="8">
        <f t="shared" ref="AR269:AR276" si="252">0</f>
        <v>0</v>
      </c>
      <c r="AS269" s="14" t="s">
        <v>243</v>
      </c>
      <c r="AT269" s="8">
        <f t="shared" ref="AT269:AT276" si="253">0</f>
        <v>0</v>
      </c>
      <c r="AU269" s="14" t="s">
        <v>243</v>
      </c>
      <c r="AV269" s="8">
        <f t="shared" ref="AV269:AV276" si="254">0</f>
        <v>0</v>
      </c>
      <c r="AW269" s="14" t="s">
        <v>243</v>
      </c>
      <c r="AX269" s="8">
        <f t="shared" ref="AX269:AX276" si="255">0</f>
        <v>0</v>
      </c>
      <c r="AY269" s="14" t="s">
        <v>243</v>
      </c>
      <c r="AZ269" s="27">
        <f t="shared" ref="AZ269:AZ276" si="256">0</f>
        <v>0</v>
      </c>
      <c r="BA269" s="27"/>
      <c r="BB269" s="27"/>
      <c r="BC269" s="14" t="s">
        <v>243</v>
      </c>
    </row>
    <row r="270" spans="1:55" s="1" customFormat="1" ht="14.1" customHeight="1" x14ac:dyDescent="0.2">
      <c r="A270" s="53" t="s">
        <v>16</v>
      </c>
      <c r="B270" s="53"/>
      <c r="C270" s="53"/>
      <c r="D270" s="50" t="s">
        <v>478</v>
      </c>
      <c r="E270" s="50"/>
      <c r="F270" s="50"/>
      <c r="G270" s="50"/>
      <c r="H270" s="50"/>
      <c r="I270" s="50"/>
      <c r="J270" s="50"/>
      <c r="K270" s="50"/>
      <c r="L270" s="50"/>
      <c r="M270" s="38" t="s">
        <v>502</v>
      </c>
      <c r="N270" s="38"/>
      <c r="O270" s="38" t="s">
        <v>184</v>
      </c>
      <c r="P270" s="38"/>
      <c r="Q270" s="38"/>
      <c r="R270" s="38"/>
      <c r="S270" s="38" t="s">
        <v>475</v>
      </c>
      <c r="T270" s="38"/>
      <c r="U270" s="38"/>
      <c r="V270" s="33">
        <f t="shared" si="245"/>
        <v>0</v>
      </c>
      <c r="W270" s="33"/>
      <c r="X270" s="34" t="s">
        <v>243</v>
      </c>
      <c r="Y270" s="34"/>
      <c r="Z270" s="33">
        <f t="shared" si="246"/>
        <v>0</v>
      </c>
      <c r="AA270" s="33"/>
      <c r="AB270" s="4" t="s">
        <v>243</v>
      </c>
      <c r="AC270" s="33">
        <f t="shared" si="247"/>
        <v>0</v>
      </c>
      <c r="AD270" s="33"/>
      <c r="AE270" s="4" t="s">
        <v>243</v>
      </c>
      <c r="AF270" s="33">
        <f t="shared" si="248"/>
        <v>0</v>
      </c>
      <c r="AG270" s="33"/>
      <c r="AH270" s="4" t="s">
        <v>243</v>
      </c>
      <c r="AI270" s="33">
        <f t="shared" si="249"/>
        <v>0</v>
      </c>
      <c r="AJ270" s="33"/>
      <c r="AK270" s="4" t="s">
        <v>243</v>
      </c>
      <c r="AL270" s="33">
        <f t="shared" si="250"/>
        <v>0</v>
      </c>
      <c r="AM270" s="33"/>
      <c r="AN270" s="4" t="s">
        <v>243</v>
      </c>
      <c r="AO270" s="6">
        <f t="shared" si="251"/>
        <v>0</v>
      </c>
      <c r="AP270" s="34" t="s">
        <v>243</v>
      </c>
      <c r="AQ270" s="34"/>
      <c r="AR270" s="6">
        <f t="shared" si="252"/>
        <v>0</v>
      </c>
      <c r="AS270" s="4" t="s">
        <v>243</v>
      </c>
      <c r="AT270" s="6">
        <f t="shared" si="253"/>
        <v>0</v>
      </c>
      <c r="AU270" s="4" t="s">
        <v>243</v>
      </c>
      <c r="AV270" s="6">
        <f t="shared" si="254"/>
        <v>0</v>
      </c>
      <c r="AW270" s="4" t="s">
        <v>243</v>
      </c>
      <c r="AX270" s="6">
        <f t="shared" si="255"/>
        <v>0</v>
      </c>
      <c r="AY270" s="4" t="s">
        <v>243</v>
      </c>
      <c r="AZ270" s="33">
        <f t="shared" si="256"/>
        <v>0</v>
      </c>
      <c r="BA270" s="33"/>
      <c r="BB270" s="33"/>
      <c r="BC270" s="4" t="s">
        <v>243</v>
      </c>
    </row>
    <row r="271" spans="1:55" s="1" customFormat="1" ht="14.1" customHeight="1" x14ac:dyDescent="0.2">
      <c r="A271" s="53" t="s">
        <v>16</v>
      </c>
      <c r="B271" s="53"/>
      <c r="C271" s="53"/>
      <c r="D271" s="50" t="s">
        <v>482</v>
      </c>
      <c r="E271" s="50"/>
      <c r="F271" s="50"/>
      <c r="G271" s="50"/>
      <c r="H271" s="50"/>
      <c r="I271" s="50"/>
      <c r="J271" s="50"/>
      <c r="K271" s="50"/>
      <c r="L271" s="50"/>
      <c r="M271" s="38" t="s">
        <v>503</v>
      </c>
      <c r="N271" s="38"/>
      <c r="O271" s="38" t="s">
        <v>184</v>
      </c>
      <c r="P271" s="38"/>
      <c r="Q271" s="38"/>
      <c r="R271" s="38"/>
      <c r="S271" s="38" t="s">
        <v>475</v>
      </c>
      <c r="T271" s="38"/>
      <c r="U271" s="38"/>
      <c r="V271" s="33">
        <f t="shared" si="245"/>
        <v>0</v>
      </c>
      <c r="W271" s="33"/>
      <c r="X271" s="34" t="s">
        <v>243</v>
      </c>
      <c r="Y271" s="34"/>
      <c r="Z271" s="33">
        <f t="shared" si="246"/>
        <v>0</v>
      </c>
      <c r="AA271" s="33"/>
      <c r="AB271" s="4" t="s">
        <v>243</v>
      </c>
      <c r="AC271" s="33">
        <f t="shared" si="247"/>
        <v>0</v>
      </c>
      <c r="AD271" s="33"/>
      <c r="AE271" s="4" t="s">
        <v>243</v>
      </c>
      <c r="AF271" s="33">
        <f t="shared" si="248"/>
        <v>0</v>
      </c>
      <c r="AG271" s="33"/>
      <c r="AH271" s="4" t="s">
        <v>243</v>
      </c>
      <c r="AI271" s="33">
        <f t="shared" si="249"/>
        <v>0</v>
      </c>
      <c r="AJ271" s="33"/>
      <c r="AK271" s="4" t="s">
        <v>243</v>
      </c>
      <c r="AL271" s="33">
        <f t="shared" si="250"/>
        <v>0</v>
      </c>
      <c r="AM271" s="33"/>
      <c r="AN271" s="4" t="s">
        <v>243</v>
      </c>
      <c r="AO271" s="6">
        <f t="shared" si="251"/>
        <v>0</v>
      </c>
      <c r="AP271" s="34" t="s">
        <v>243</v>
      </c>
      <c r="AQ271" s="34"/>
      <c r="AR271" s="6">
        <f t="shared" si="252"/>
        <v>0</v>
      </c>
      <c r="AS271" s="4" t="s">
        <v>243</v>
      </c>
      <c r="AT271" s="6">
        <f t="shared" si="253"/>
        <v>0</v>
      </c>
      <c r="AU271" s="4" t="s">
        <v>243</v>
      </c>
      <c r="AV271" s="6">
        <f t="shared" si="254"/>
        <v>0</v>
      </c>
      <c r="AW271" s="4" t="s">
        <v>243</v>
      </c>
      <c r="AX271" s="6">
        <f t="shared" si="255"/>
        <v>0</v>
      </c>
      <c r="AY271" s="4" t="s">
        <v>243</v>
      </c>
      <c r="AZ271" s="33">
        <f t="shared" si="256"/>
        <v>0</v>
      </c>
      <c r="BA271" s="33"/>
      <c r="BB271" s="33"/>
      <c r="BC271" s="4" t="s">
        <v>243</v>
      </c>
    </row>
    <row r="272" spans="1:55" s="1" customFormat="1" ht="14.1" customHeight="1" x14ac:dyDescent="0.2">
      <c r="A272" s="53" t="s">
        <v>16</v>
      </c>
      <c r="B272" s="53"/>
      <c r="C272" s="53"/>
      <c r="D272" s="50" t="s">
        <v>492</v>
      </c>
      <c r="E272" s="50"/>
      <c r="F272" s="50"/>
      <c r="G272" s="50"/>
      <c r="H272" s="50"/>
      <c r="I272" s="50"/>
      <c r="J272" s="50"/>
      <c r="K272" s="50"/>
      <c r="L272" s="50"/>
      <c r="M272" s="38" t="s">
        <v>504</v>
      </c>
      <c r="N272" s="38"/>
      <c r="O272" s="38" t="s">
        <v>184</v>
      </c>
      <c r="P272" s="38"/>
      <c r="Q272" s="38"/>
      <c r="R272" s="38"/>
      <c r="S272" s="38" t="s">
        <v>475</v>
      </c>
      <c r="T272" s="38"/>
      <c r="U272" s="38"/>
      <c r="V272" s="33">
        <f t="shared" si="245"/>
        <v>0</v>
      </c>
      <c r="W272" s="33"/>
      <c r="X272" s="34" t="s">
        <v>243</v>
      </c>
      <c r="Y272" s="34"/>
      <c r="Z272" s="33">
        <f t="shared" si="246"/>
        <v>0</v>
      </c>
      <c r="AA272" s="33"/>
      <c r="AB272" s="4" t="s">
        <v>243</v>
      </c>
      <c r="AC272" s="33">
        <f t="shared" si="247"/>
        <v>0</v>
      </c>
      <c r="AD272" s="33"/>
      <c r="AE272" s="4" t="s">
        <v>243</v>
      </c>
      <c r="AF272" s="33">
        <f t="shared" si="248"/>
        <v>0</v>
      </c>
      <c r="AG272" s="33"/>
      <c r="AH272" s="4" t="s">
        <v>243</v>
      </c>
      <c r="AI272" s="33">
        <f t="shared" si="249"/>
        <v>0</v>
      </c>
      <c r="AJ272" s="33"/>
      <c r="AK272" s="4" t="s">
        <v>243</v>
      </c>
      <c r="AL272" s="33">
        <f t="shared" si="250"/>
        <v>0</v>
      </c>
      <c r="AM272" s="33"/>
      <c r="AN272" s="4" t="s">
        <v>243</v>
      </c>
      <c r="AO272" s="6">
        <f t="shared" si="251"/>
        <v>0</v>
      </c>
      <c r="AP272" s="34" t="s">
        <v>243</v>
      </c>
      <c r="AQ272" s="34"/>
      <c r="AR272" s="6">
        <f t="shared" si="252"/>
        <v>0</v>
      </c>
      <c r="AS272" s="4" t="s">
        <v>243</v>
      </c>
      <c r="AT272" s="6">
        <f t="shared" si="253"/>
        <v>0</v>
      </c>
      <c r="AU272" s="4" t="s">
        <v>243</v>
      </c>
      <c r="AV272" s="6">
        <f t="shared" si="254"/>
        <v>0</v>
      </c>
      <c r="AW272" s="4" t="s">
        <v>243</v>
      </c>
      <c r="AX272" s="6">
        <f t="shared" si="255"/>
        <v>0</v>
      </c>
      <c r="AY272" s="4" t="s">
        <v>243</v>
      </c>
      <c r="AZ272" s="33">
        <f t="shared" si="256"/>
        <v>0</v>
      </c>
      <c r="BA272" s="33"/>
      <c r="BB272" s="33"/>
      <c r="BC272" s="4" t="s">
        <v>243</v>
      </c>
    </row>
    <row r="273" spans="1:55" s="1" customFormat="1" ht="14.1" customHeight="1" x14ac:dyDescent="0.2">
      <c r="A273" s="53" t="s">
        <v>16</v>
      </c>
      <c r="B273" s="53"/>
      <c r="C273" s="53"/>
      <c r="D273" s="50" t="s">
        <v>505</v>
      </c>
      <c r="E273" s="50"/>
      <c r="F273" s="50"/>
      <c r="G273" s="50"/>
      <c r="H273" s="50"/>
      <c r="I273" s="50"/>
      <c r="J273" s="50"/>
      <c r="K273" s="50"/>
      <c r="L273" s="50"/>
      <c r="M273" s="38" t="s">
        <v>506</v>
      </c>
      <c r="N273" s="38"/>
      <c r="O273" s="38" t="s">
        <v>184</v>
      </c>
      <c r="P273" s="38"/>
      <c r="Q273" s="38"/>
      <c r="R273" s="38"/>
      <c r="S273" s="38" t="s">
        <v>475</v>
      </c>
      <c r="T273" s="38"/>
      <c r="U273" s="38"/>
      <c r="V273" s="33">
        <f t="shared" si="245"/>
        <v>0</v>
      </c>
      <c r="W273" s="33"/>
      <c r="X273" s="34" t="s">
        <v>243</v>
      </c>
      <c r="Y273" s="34"/>
      <c r="Z273" s="33">
        <f t="shared" si="246"/>
        <v>0</v>
      </c>
      <c r="AA273" s="33"/>
      <c r="AB273" s="4" t="s">
        <v>243</v>
      </c>
      <c r="AC273" s="33">
        <f t="shared" si="247"/>
        <v>0</v>
      </c>
      <c r="AD273" s="33"/>
      <c r="AE273" s="4" t="s">
        <v>243</v>
      </c>
      <c r="AF273" s="33">
        <f t="shared" si="248"/>
        <v>0</v>
      </c>
      <c r="AG273" s="33"/>
      <c r="AH273" s="4" t="s">
        <v>243</v>
      </c>
      <c r="AI273" s="33">
        <f t="shared" si="249"/>
        <v>0</v>
      </c>
      <c r="AJ273" s="33"/>
      <c r="AK273" s="4" t="s">
        <v>243</v>
      </c>
      <c r="AL273" s="33">
        <f t="shared" si="250"/>
        <v>0</v>
      </c>
      <c r="AM273" s="33"/>
      <c r="AN273" s="4" t="s">
        <v>243</v>
      </c>
      <c r="AO273" s="6">
        <f t="shared" si="251"/>
        <v>0</v>
      </c>
      <c r="AP273" s="34" t="s">
        <v>243</v>
      </c>
      <c r="AQ273" s="34"/>
      <c r="AR273" s="6">
        <f t="shared" si="252"/>
        <v>0</v>
      </c>
      <c r="AS273" s="4" t="s">
        <v>243</v>
      </c>
      <c r="AT273" s="6">
        <f t="shared" si="253"/>
        <v>0</v>
      </c>
      <c r="AU273" s="4" t="s">
        <v>243</v>
      </c>
      <c r="AV273" s="6">
        <f t="shared" si="254"/>
        <v>0</v>
      </c>
      <c r="AW273" s="4" t="s">
        <v>243</v>
      </c>
      <c r="AX273" s="6">
        <f t="shared" si="255"/>
        <v>0</v>
      </c>
      <c r="AY273" s="4" t="s">
        <v>243</v>
      </c>
      <c r="AZ273" s="33">
        <f t="shared" si="256"/>
        <v>0</v>
      </c>
      <c r="BA273" s="33"/>
      <c r="BB273" s="33"/>
      <c r="BC273" s="4" t="s">
        <v>243</v>
      </c>
    </row>
    <row r="274" spans="1:55" s="1" customFormat="1" ht="14.1" customHeight="1" x14ac:dyDescent="0.2">
      <c r="A274" s="53" t="s">
        <v>16</v>
      </c>
      <c r="B274" s="53"/>
      <c r="C274" s="53"/>
      <c r="D274" s="50" t="s">
        <v>484</v>
      </c>
      <c r="E274" s="50"/>
      <c r="F274" s="50"/>
      <c r="G274" s="50"/>
      <c r="H274" s="50"/>
      <c r="I274" s="50"/>
      <c r="J274" s="50"/>
      <c r="K274" s="50"/>
      <c r="L274" s="50"/>
      <c r="M274" s="38" t="s">
        <v>507</v>
      </c>
      <c r="N274" s="38"/>
      <c r="O274" s="38" t="s">
        <v>184</v>
      </c>
      <c r="P274" s="38"/>
      <c r="Q274" s="38"/>
      <c r="R274" s="38"/>
      <c r="S274" s="38" t="s">
        <v>475</v>
      </c>
      <c r="T274" s="38"/>
      <c r="U274" s="38"/>
      <c r="V274" s="33">
        <f t="shared" si="245"/>
        <v>0</v>
      </c>
      <c r="W274" s="33"/>
      <c r="X274" s="34" t="s">
        <v>243</v>
      </c>
      <c r="Y274" s="34"/>
      <c r="Z274" s="33">
        <f t="shared" si="246"/>
        <v>0</v>
      </c>
      <c r="AA274" s="33"/>
      <c r="AB274" s="4" t="s">
        <v>243</v>
      </c>
      <c r="AC274" s="33">
        <f t="shared" si="247"/>
        <v>0</v>
      </c>
      <c r="AD274" s="33"/>
      <c r="AE274" s="4" t="s">
        <v>243</v>
      </c>
      <c r="AF274" s="33">
        <f t="shared" si="248"/>
        <v>0</v>
      </c>
      <c r="AG274" s="33"/>
      <c r="AH274" s="4" t="s">
        <v>243</v>
      </c>
      <c r="AI274" s="33">
        <f t="shared" si="249"/>
        <v>0</v>
      </c>
      <c r="AJ274" s="33"/>
      <c r="AK274" s="4" t="s">
        <v>243</v>
      </c>
      <c r="AL274" s="33">
        <f t="shared" si="250"/>
        <v>0</v>
      </c>
      <c r="AM274" s="33"/>
      <c r="AN274" s="4" t="s">
        <v>243</v>
      </c>
      <c r="AO274" s="6">
        <f t="shared" si="251"/>
        <v>0</v>
      </c>
      <c r="AP274" s="34" t="s">
        <v>243</v>
      </c>
      <c r="AQ274" s="34"/>
      <c r="AR274" s="6">
        <f t="shared" si="252"/>
        <v>0</v>
      </c>
      <c r="AS274" s="4" t="s">
        <v>243</v>
      </c>
      <c r="AT274" s="6">
        <f t="shared" si="253"/>
        <v>0</v>
      </c>
      <c r="AU274" s="4" t="s">
        <v>243</v>
      </c>
      <c r="AV274" s="6">
        <f t="shared" si="254"/>
        <v>0</v>
      </c>
      <c r="AW274" s="4" t="s">
        <v>243</v>
      </c>
      <c r="AX274" s="6">
        <f t="shared" si="255"/>
        <v>0</v>
      </c>
      <c r="AY274" s="4" t="s">
        <v>243</v>
      </c>
      <c r="AZ274" s="33">
        <f t="shared" si="256"/>
        <v>0</v>
      </c>
      <c r="BA274" s="33"/>
      <c r="BB274" s="33"/>
      <c r="BC274" s="4" t="s">
        <v>243</v>
      </c>
    </row>
    <row r="275" spans="1:55" s="1" customFormat="1" ht="14.1" customHeight="1" x14ac:dyDescent="0.2">
      <c r="A275" s="11" t="s">
        <v>16</v>
      </c>
      <c r="B275" s="50" t="s">
        <v>486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38" t="s">
        <v>508</v>
      </c>
      <c r="N275" s="38"/>
      <c r="O275" s="38" t="s">
        <v>184</v>
      </c>
      <c r="P275" s="38"/>
      <c r="Q275" s="38"/>
      <c r="R275" s="38"/>
      <c r="S275" s="38" t="s">
        <v>68</v>
      </c>
      <c r="T275" s="38"/>
      <c r="U275" s="38"/>
      <c r="V275" s="33">
        <f t="shared" si="245"/>
        <v>0</v>
      </c>
      <c r="W275" s="33"/>
      <c r="X275" s="34" t="s">
        <v>243</v>
      </c>
      <c r="Y275" s="34"/>
      <c r="Z275" s="33">
        <f t="shared" si="246"/>
        <v>0</v>
      </c>
      <c r="AA275" s="33"/>
      <c r="AB275" s="4" t="s">
        <v>243</v>
      </c>
      <c r="AC275" s="33">
        <f t="shared" si="247"/>
        <v>0</v>
      </c>
      <c r="AD275" s="33"/>
      <c r="AE275" s="4" t="s">
        <v>243</v>
      </c>
      <c r="AF275" s="33">
        <f t="shared" si="248"/>
        <v>0</v>
      </c>
      <c r="AG275" s="33"/>
      <c r="AH275" s="4" t="s">
        <v>243</v>
      </c>
      <c r="AI275" s="33">
        <f t="shared" si="249"/>
        <v>0</v>
      </c>
      <c r="AJ275" s="33"/>
      <c r="AK275" s="4" t="s">
        <v>243</v>
      </c>
      <c r="AL275" s="33">
        <f t="shared" si="250"/>
        <v>0</v>
      </c>
      <c r="AM275" s="33"/>
      <c r="AN275" s="4" t="s">
        <v>243</v>
      </c>
      <c r="AO275" s="6">
        <f t="shared" si="251"/>
        <v>0</v>
      </c>
      <c r="AP275" s="34" t="s">
        <v>243</v>
      </c>
      <c r="AQ275" s="34"/>
      <c r="AR275" s="6">
        <f t="shared" si="252"/>
        <v>0</v>
      </c>
      <c r="AS275" s="4" t="s">
        <v>243</v>
      </c>
      <c r="AT275" s="6">
        <f t="shared" si="253"/>
        <v>0</v>
      </c>
      <c r="AU275" s="4" t="s">
        <v>243</v>
      </c>
      <c r="AV275" s="6">
        <f t="shared" si="254"/>
        <v>0</v>
      </c>
      <c r="AW275" s="4" t="s">
        <v>243</v>
      </c>
      <c r="AX275" s="6">
        <f t="shared" si="255"/>
        <v>0</v>
      </c>
      <c r="AY275" s="4" t="s">
        <v>243</v>
      </c>
      <c r="AZ275" s="33">
        <f t="shared" si="256"/>
        <v>0</v>
      </c>
      <c r="BA275" s="33"/>
      <c r="BB275" s="33"/>
      <c r="BC275" s="4" t="s">
        <v>243</v>
      </c>
    </row>
    <row r="276" spans="1:55" s="1" customFormat="1" ht="24" customHeight="1" x14ac:dyDescent="0.2">
      <c r="A276" s="41" t="s">
        <v>509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4" t="s">
        <v>510</v>
      </c>
      <c r="N276" s="44"/>
      <c r="O276" s="44" t="s">
        <v>184</v>
      </c>
      <c r="P276" s="44"/>
      <c r="Q276" s="44"/>
      <c r="R276" s="44"/>
      <c r="S276" s="44" t="s">
        <v>68</v>
      </c>
      <c r="T276" s="44"/>
      <c r="U276" s="44"/>
      <c r="V276" s="33">
        <f t="shared" si="245"/>
        <v>0</v>
      </c>
      <c r="W276" s="33"/>
      <c r="X276" s="33">
        <f>0</f>
        <v>0</v>
      </c>
      <c r="Y276" s="33"/>
      <c r="Z276" s="33">
        <f t="shared" si="246"/>
        <v>0</v>
      </c>
      <c r="AA276" s="33"/>
      <c r="AB276" s="6">
        <f>0</f>
        <v>0</v>
      </c>
      <c r="AC276" s="33">
        <f t="shared" si="247"/>
        <v>0</v>
      </c>
      <c r="AD276" s="33"/>
      <c r="AE276" s="6">
        <f>0</f>
        <v>0</v>
      </c>
      <c r="AF276" s="33">
        <f t="shared" si="248"/>
        <v>0</v>
      </c>
      <c r="AG276" s="33"/>
      <c r="AH276" s="6">
        <f>0</f>
        <v>0</v>
      </c>
      <c r="AI276" s="33">
        <f t="shared" si="249"/>
        <v>0</v>
      </c>
      <c r="AJ276" s="33"/>
      <c r="AK276" s="6">
        <f>0</f>
        <v>0</v>
      </c>
      <c r="AL276" s="33">
        <f t="shared" si="250"/>
        <v>0</v>
      </c>
      <c r="AM276" s="33"/>
      <c r="AN276" s="6">
        <f>0</f>
        <v>0</v>
      </c>
      <c r="AO276" s="6">
        <f t="shared" si="251"/>
        <v>0</v>
      </c>
      <c r="AP276" s="33">
        <f>0</f>
        <v>0</v>
      </c>
      <c r="AQ276" s="33"/>
      <c r="AR276" s="6">
        <f t="shared" si="252"/>
        <v>0</v>
      </c>
      <c r="AS276" s="6">
        <f>0</f>
        <v>0</v>
      </c>
      <c r="AT276" s="6">
        <f t="shared" si="253"/>
        <v>0</v>
      </c>
      <c r="AU276" s="6">
        <f>0</f>
        <v>0</v>
      </c>
      <c r="AV276" s="6">
        <f t="shared" si="254"/>
        <v>0</v>
      </c>
      <c r="AW276" s="6">
        <f>0</f>
        <v>0</v>
      </c>
      <c r="AX276" s="6">
        <f t="shared" si="255"/>
        <v>0</v>
      </c>
      <c r="AY276" s="6">
        <f>0</f>
        <v>0</v>
      </c>
      <c r="AZ276" s="33">
        <f t="shared" si="256"/>
        <v>0</v>
      </c>
      <c r="BA276" s="33"/>
      <c r="BB276" s="33"/>
      <c r="BC276" s="6">
        <f>0</f>
        <v>0</v>
      </c>
    </row>
    <row r="277" spans="1:55" s="1" customFormat="1" ht="14.1" customHeight="1" x14ac:dyDescent="0.2">
      <c r="A277" s="9" t="s">
        <v>16</v>
      </c>
      <c r="B277" s="52" t="s">
        <v>197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36" t="s">
        <v>16</v>
      </c>
      <c r="N277" s="36"/>
      <c r="O277" s="36" t="s">
        <v>16</v>
      </c>
      <c r="P277" s="36"/>
      <c r="Q277" s="36"/>
      <c r="R277" s="36"/>
      <c r="S277" s="36" t="s">
        <v>16</v>
      </c>
      <c r="T277" s="36"/>
      <c r="U277" s="36"/>
      <c r="V277" s="29" t="s">
        <v>16</v>
      </c>
      <c r="W277" s="29"/>
      <c r="X277" s="29" t="s">
        <v>16</v>
      </c>
      <c r="Y277" s="29"/>
      <c r="Z277" s="29" t="s">
        <v>16</v>
      </c>
      <c r="AA277" s="29"/>
      <c r="AB277" s="7" t="s">
        <v>16</v>
      </c>
      <c r="AC277" s="29" t="s">
        <v>16</v>
      </c>
      <c r="AD277" s="29"/>
      <c r="AE277" s="7" t="s">
        <v>16</v>
      </c>
      <c r="AF277" s="29" t="s">
        <v>16</v>
      </c>
      <c r="AG277" s="29"/>
      <c r="AH277" s="7" t="s">
        <v>16</v>
      </c>
      <c r="AI277" s="29" t="s">
        <v>16</v>
      </c>
      <c r="AJ277" s="29"/>
      <c r="AK277" s="7" t="s">
        <v>16</v>
      </c>
      <c r="AL277" s="29" t="s">
        <v>16</v>
      </c>
      <c r="AM277" s="29"/>
      <c r="AN277" s="7" t="s">
        <v>16</v>
      </c>
      <c r="AO277" s="7" t="s">
        <v>16</v>
      </c>
      <c r="AP277" s="29" t="s">
        <v>16</v>
      </c>
      <c r="AQ277" s="29"/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7" t="s">
        <v>16</v>
      </c>
      <c r="AZ277" s="29" t="s">
        <v>16</v>
      </c>
      <c r="BA277" s="29"/>
      <c r="BB277" s="29"/>
      <c r="BC277" s="7" t="s">
        <v>16</v>
      </c>
    </row>
    <row r="278" spans="1:55" s="1" customFormat="1" ht="14.1" customHeight="1" x14ac:dyDescent="0.2">
      <c r="A278" s="10" t="s">
        <v>16</v>
      </c>
      <c r="B278" s="51" t="s">
        <v>511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1" t="s">
        <v>512</v>
      </c>
      <c r="N278" s="31"/>
      <c r="O278" s="31" t="s">
        <v>184</v>
      </c>
      <c r="P278" s="31"/>
      <c r="Q278" s="31"/>
      <c r="R278" s="31"/>
      <c r="S278" s="31" t="s">
        <v>68</v>
      </c>
      <c r="T278" s="31"/>
      <c r="U278" s="31"/>
      <c r="V278" s="27">
        <f t="shared" ref="V278:V288" si="257">0</f>
        <v>0</v>
      </c>
      <c r="W278" s="27"/>
      <c r="X278" s="27">
        <f t="shared" ref="X278:X286" si="258">0</f>
        <v>0</v>
      </c>
      <c r="Y278" s="27"/>
      <c r="Z278" s="27">
        <f t="shared" ref="Z278:Z288" si="259">0</f>
        <v>0</v>
      </c>
      <c r="AA278" s="27"/>
      <c r="AB278" s="8">
        <f t="shared" ref="AB278:AC286" si="260">0</f>
        <v>0</v>
      </c>
      <c r="AC278" s="27">
        <f t="shared" si="260"/>
        <v>0</v>
      </c>
      <c r="AD278" s="27"/>
      <c r="AE278" s="8">
        <f t="shared" ref="AE278:AF286" si="261">0</f>
        <v>0</v>
      </c>
      <c r="AF278" s="27">
        <f t="shared" si="261"/>
        <v>0</v>
      </c>
      <c r="AG278" s="27"/>
      <c r="AH278" s="8">
        <f t="shared" ref="AH278:AI286" si="262">0</f>
        <v>0</v>
      </c>
      <c r="AI278" s="27">
        <f t="shared" si="262"/>
        <v>0</v>
      </c>
      <c r="AJ278" s="27"/>
      <c r="AK278" s="8">
        <f t="shared" ref="AK278:AL286" si="263">0</f>
        <v>0</v>
      </c>
      <c r="AL278" s="27">
        <f t="shared" si="263"/>
        <v>0</v>
      </c>
      <c r="AM278" s="27"/>
      <c r="AN278" s="8">
        <f t="shared" ref="AN278:AP286" si="264">0</f>
        <v>0</v>
      </c>
      <c r="AO278" s="8">
        <f t="shared" si="264"/>
        <v>0</v>
      </c>
      <c r="AP278" s="27">
        <f t="shared" si="264"/>
        <v>0</v>
      </c>
      <c r="AQ278" s="27"/>
      <c r="AR278" s="8">
        <f t="shared" ref="AR278:AZ286" si="265">0</f>
        <v>0</v>
      </c>
      <c r="AS278" s="8">
        <f t="shared" si="265"/>
        <v>0</v>
      </c>
      <c r="AT278" s="8">
        <f t="shared" si="265"/>
        <v>0</v>
      </c>
      <c r="AU278" s="8">
        <f t="shared" si="265"/>
        <v>0</v>
      </c>
      <c r="AV278" s="8">
        <f t="shared" si="265"/>
        <v>0</v>
      </c>
      <c r="AW278" s="8">
        <f t="shared" si="265"/>
        <v>0</v>
      </c>
      <c r="AX278" s="8">
        <f t="shared" si="265"/>
        <v>0</v>
      </c>
      <c r="AY278" s="8">
        <f t="shared" si="265"/>
        <v>0</v>
      </c>
      <c r="AZ278" s="27">
        <f t="shared" si="265"/>
        <v>0</v>
      </c>
      <c r="BA278" s="27"/>
      <c r="BB278" s="27"/>
      <c r="BC278" s="8">
        <f t="shared" ref="BC278:BC286" si="266">0</f>
        <v>0</v>
      </c>
    </row>
    <row r="279" spans="1:55" s="1" customFormat="1" ht="24" customHeight="1" x14ac:dyDescent="0.2">
      <c r="A279" s="11" t="s">
        <v>16</v>
      </c>
      <c r="B279" s="50" t="s">
        <v>513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38" t="s">
        <v>514</v>
      </c>
      <c r="N279" s="38"/>
      <c r="O279" s="38" t="s">
        <v>184</v>
      </c>
      <c r="P279" s="38"/>
      <c r="Q279" s="38"/>
      <c r="R279" s="38"/>
      <c r="S279" s="38" t="s">
        <v>68</v>
      </c>
      <c r="T279" s="38"/>
      <c r="U279" s="38"/>
      <c r="V279" s="33">
        <f t="shared" si="257"/>
        <v>0</v>
      </c>
      <c r="W279" s="33"/>
      <c r="X279" s="33">
        <f t="shared" si="258"/>
        <v>0</v>
      </c>
      <c r="Y279" s="33"/>
      <c r="Z279" s="33">
        <f t="shared" si="259"/>
        <v>0</v>
      </c>
      <c r="AA279" s="33"/>
      <c r="AB279" s="6">
        <f t="shared" si="260"/>
        <v>0</v>
      </c>
      <c r="AC279" s="33">
        <f t="shared" si="260"/>
        <v>0</v>
      </c>
      <c r="AD279" s="33"/>
      <c r="AE279" s="6">
        <f t="shared" si="261"/>
        <v>0</v>
      </c>
      <c r="AF279" s="33">
        <f t="shared" si="261"/>
        <v>0</v>
      </c>
      <c r="AG279" s="33"/>
      <c r="AH279" s="6">
        <f t="shared" si="262"/>
        <v>0</v>
      </c>
      <c r="AI279" s="33">
        <f t="shared" si="262"/>
        <v>0</v>
      </c>
      <c r="AJ279" s="33"/>
      <c r="AK279" s="6">
        <f t="shared" si="263"/>
        <v>0</v>
      </c>
      <c r="AL279" s="33">
        <f t="shared" si="263"/>
        <v>0</v>
      </c>
      <c r="AM279" s="33"/>
      <c r="AN279" s="6">
        <f t="shared" si="264"/>
        <v>0</v>
      </c>
      <c r="AO279" s="6">
        <f t="shared" si="264"/>
        <v>0</v>
      </c>
      <c r="AP279" s="33">
        <f t="shared" si="264"/>
        <v>0</v>
      </c>
      <c r="AQ279" s="33"/>
      <c r="AR279" s="6">
        <f t="shared" si="265"/>
        <v>0</v>
      </c>
      <c r="AS279" s="6">
        <f t="shared" si="265"/>
        <v>0</v>
      </c>
      <c r="AT279" s="6">
        <f t="shared" si="265"/>
        <v>0</v>
      </c>
      <c r="AU279" s="6">
        <f t="shared" si="265"/>
        <v>0</v>
      </c>
      <c r="AV279" s="6">
        <f t="shared" si="265"/>
        <v>0</v>
      </c>
      <c r="AW279" s="6">
        <f t="shared" si="265"/>
        <v>0</v>
      </c>
      <c r="AX279" s="6">
        <f t="shared" si="265"/>
        <v>0</v>
      </c>
      <c r="AY279" s="6">
        <f t="shared" si="265"/>
        <v>0</v>
      </c>
      <c r="AZ279" s="33">
        <f t="shared" si="265"/>
        <v>0</v>
      </c>
      <c r="BA279" s="33"/>
      <c r="BB279" s="33"/>
      <c r="BC279" s="6">
        <f t="shared" si="266"/>
        <v>0</v>
      </c>
    </row>
    <row r="280" spans="1:55" s="1" customFormat="1" ht="54.95" customHeight="1" x14ac:dyDescent="0.2">
      <c r="A280" s="11" t="s">
        <v>16</v>
      </c>
      <c r="B280" s="50" t="s">
        <v>515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38" t="s">
        <v>516</v>
      </c>
      <c r="N280" s="38"/>
      <c r="O280" s="38" t="s">
        <v>184</v>
      </c>
      <c r="P280" s="38"/>
      <c r="Q280" s="38"/>
      <c r="R280" s="38"/>
      <c r="S280" s="38" t="s">
        <v>68</v>
      </c>
      <c r="T280" s="38"/>
      <c r="U280" s="38"/>
      <c r="V280" s="33">
        <f t="shared" si="257"/>
        <v>0</v>
      </c>
      <c r="W280" s="33"/>
      <c r="X280" s="33">
        <f t="shared" si="258"/>
        <v>0</v>
      </c>
      <c r="Y280" s="33"/>
      <c r="Z280" s="33">
        <f t="shared" si="259"/>
        <v>0</v>
      </c>
      <c r="AA280" s="33"/>
      <c r="AB280" s="6">
        <f t="shared" si="260"/>
        <v>0</v>
      </c>
      <c r="AC280" s="33">
        <f t="shared" si="260"/>
        <v>0</v>
      </c>
      <c r="AD280" s="33"/>
      <c r="AE280" s="6">
        <f t="shared" si="261"/>
        <v>0</v>
      </c>
      <c r="AF280" s="33">
        <f t="shared" si="261"/>
        <v>0</v>
      </c>
      <c r="AG280" s="33"/>
      <c r="AH280" s="6">
        <f t="shared" si="262"/>
        <v>0</v>
      </c>
      <c r="AI280" s="33">
        <f t="shared" si="262"/>
        <v>0</v>
      </c>
      <c r="AJ280" s="33"/>
      <c r="AK280" s="6">
        <f t="shared" si="263"/>
        <v>0</v>
      </c>
      <c r="AL280" s="33">
        <f t="shared" si="263"/>
        <v>0</v>
      </c>
      <c r="AM280" s="33"/>
      <c r="AN280" s="6">
        <f t="shared" si="264"/>
        <v>0</v>
      </c>
      <c r="AO280" s="6">
        <f t="shared" si="264"/>
        <v>0</v>
      </c>
      <c r="AP280" s="33">
        <f t="shared" si="264"/>
        <v>0</v>
      </c>
      <c r="AQ280" s="33"/>
      <c r="AR280" s="6">
        <f t="shared" si="265"/>
        <v>0</v>
      </c>
      <c r="AS280" s="6">
        <f t="shared" si="265"/>
        <v>0</v>
      </c>
      <c r="AT280" s="6">
        <f t="shared" si="265"/>
        <v>0</v>
      </c>
      <c r="AU280" s="6">
        <f t="shared" si="265"/>
        <v>0</v>
      </c>
      <c r="AV280" s="6">
        <f t="shared" si="265"/>
        <v>0</v>
      </c>
      <c r="AW280" s="6">
        <f t="shared" si="265"/>
        <v>0</v>
      </c>
      <c r="AX280" s="6">
        <f t="shared" si="265"/>
        <v>0</v>
      </c>
      <c r="AY280" s="6">
        <f t="shared" si="265"/>
        <v>0</v>
      </c>
      <c r="AZ280" s="33">
        <f t="shared" si="265"/>
        <v>0</v>
      </c>
      <c r="BA280" s="33"/>
      <c r="BB280" s="33"/>
      <c r="BC280" s="6">
        <f t="shared" si="266"/>
        <v>0</v>
      </c>
    </row>
    <row r="281" spans="1:55" s="1" customFormat="1" ht="24" customHeight="1" x14ac:dyDescent="0.2">
      <c r="A281" s="41" t="s">
        <v>517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4" t="s">
        <v>518</v>
      </c>
      <c r="N281" s="44"/>
      <c r="O281" s="44" t="s">
        <v>184</v>
      </c>
      <c r="P281" s="44"/>
      <c r="Q281" s="44"/>
      <c r="R281" s="44"/>
      <c r="S281" s="44" t="s">
        <v>68</v>
      </c>
      <c r="T281" s="44"/>
      <c r="U281" s="44"/>
      <c r="V281" s="33">
        <f t="shared" si="257"/>
        <v>0</v>
      </c>
      <c r="W281" s="33"/>
      <c r="X281" s="33">
        <f t="shared" si="258"/>
        <v>0</v>
      </c>
      <c r="Y281" s="33"/>
      <c r="Z281" s="33">
        <f t="shared" si="259"/>
        <v>0</v>
      </c>
      <c r="AA281" s="33"/>
      <c r="AB281" s="6">
        <f t="shared" si="260"/>
        <v>0</v>
      </c>
      <c r="AC281" s="33">
        <f t="shared" si="260"/>
        <v>0</v>
      </c>
      <c r="AD281" s="33"/>
      <c r="AE281" s="6">
        <f t="shared" si="261"/>
        <v>0</v>
      </c>
      <c r="AF281" s="33">
        <f t="shared" si="261"/>
        <v>0</v>
      </c>
      <c r="AG281" s="33"/>
      <c r="AH281" s="6">
        <f t="shared" si="262"/>
        <v>0</v>
      </c>
      <c r="AI281" s="33">
        <f t="shared" si="262"/>
        <v>0</v>
      </c>
      <c r="AJ281" s="33"/>
      <c r="AK281" s="6">
        <f t="shared" si="263"/>
        <v>0</v>
      </c>
      <c r="AL281" s="33">
        <f t="shared" si="263"/>
        <v>0</v>
      </c>
      <c r="AM281" s="33"/>
      <c r="AN281" s="6">
        <f t="shared" si="264"/>
        <v>0</v>
      </c>
      <c r="AO281" s="6">
        <f t="shared" si="264"/>
        <v>0</v>
      </c>
      <c r="AP281" s="33">
        <f t="shared" si="264"/>
        <v>0</v>
      </c>
      <c r="AQ281" s="33"/>
      <c r="AR281" s="6">
        <f t="shared" si="265"/>
        <v>0</v>
      </c>
      <c r="AS281" s="6">
        <f t="shared" si="265"/>
        <v>0</v>
      </c>
      <c r="AT281" s="6">
        <f t="shared" si="265"/>
        <v>0</v>
      </c>
      <c r="AU281" s="6">
        <f t="shared" si="265"/>
        <v>0</v>
      </c>
      <c r="AV281" s="6">
        <f t="shared" si="265"/>
        <v>0</v>
      </c>
      <c r="AW281" s="6">
        <f t="shared" si="265"/>
        <v>0</v>
      </c>
      <c r="AX281" s="6">
        <f t="shared" si="265"/>
        <v>0</v>
      </c>
      <c r="AY281" s="6">
        <f t="shared" si="265"/>
        <v>0</v>
      </c>
      <c r="AZ281" s="33">
        <f t="shared" si="265"/>
        <v>0</v>
      </c>
      <c r="BA281" s="33"/>
      <c r="BB281" s="33"/>
      <c r="BC281" s="6">
        <f t="shared" si="266"/>
        <v>0</v>
      </c>
    </row>
    <row r="282" spans="1:55" s="1" customFormat="1" ht="24" customHeight="1" x14ac:dyDescent="0.2">
      <c r="A282" s="41" t="s">
        <v>519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4" t="s">
        <v>520</v>
      </c>
      <c r="N282" s="44"/>
      <c r="O282" s="44" t="s">
        <v>184</v>
      </c>
      <c r="P282" s="44"/>
      <c r="Q282" s="44"/>
      <c r="R282" s="44"/>
      <c r="S282" s="44" t="s">
        <v>68</v>
      </c>
      <c r="T282" s="44"/>
      <c r="U282" s="44"/>
      <c r="V282" s="33">
        <f t="shared" si="257"/>
        <v>0</v>
      </c>
      <c r="W282" s="33"/>
      <c r="X282" s="33">
        <f t="shared" si="258"/>
        <v>0</v>
      </c>
      <c r="Y282" s="33"/>
      <c r="Z282" s="33">
        <f t="shared" si="259"/>
        <v>0</v>
      </c>
      <c r="AA282" s="33"/>
      <c r="AB282" s="6">
        <f t="shared" si="260"/>
        <v>0</v>
      </c>
      <c r="AC282" s="33">
        <f t="shared" si="260"/>
        <v>0</v>
      </c>
      <c r="AD282" s="33"/>
      <c r="AE282" s="6">
        <f t="shared" si="261"/>
        <v>0</v>
      </c>
      <c r="AF282" s="33">
        <f t="shared" si="261"/>
        <v>0</v>
      </c>
      <c r="AG282" s="33"/>
      <c r="AH282" s="6">
        <f t="shared" si="262"/>
        <v>0</v>
      </c>
      <c r="AI282" s="33">
        <f t="shared" si="262"/>
        <v>0</v>
      </c>
      <c r="AJ282" s="33"/>
      <c r="AK282" s="6">
        <f t="shared" si="263"/>
        <v>0</v>
      </c>
      <c r="AL282" s="33">
        <f t="shared" si="263"/>
        <v>0</v>
      </c>
      <c r="AM282" s="33"/>
      <c r="AN282" s="6">
        <f t="shared" si="264"/>
        <v>0</v>
      </c>
      <c r="AO282" s="6">
        <f t="shared" si="264"/>
        <v>0</v>
      </c>
      <c r="AP282" s="33">
        <f t="shared" si="264"/>
        <v>0</v>
      </c>
      <c r="AQ282" s="33"/>
      <c r="AR282" s="6">
        <f t="shared" si="265"/>
        <v>0</v>
      </c>
      <c r="AS282" s="6">
        <f t="shared" si="265"/>
        <v>0</v>
      </c>
      <c r="AT282" s="6">
        <f t="shared" si="265"/>
        <v>0</v>
      </c>
      <c r="AU282" s="6">
        <f t="shared" si="265"/>
        <v>0</v>
      </c>
      <c r="AV282" s="6">
        <f t="shared" si="265"/>
        <v>0</v>
      </c>
      <c r="AW282" s="6">
        <f t="shared" si="265"/>
        <v>0</v>
      </c>
      <c r="AX282" s="6">
        <f t="shared" si="265"/>
        <v>0</v>
      </c>
      <c r="AY282" s="6">
        <f t="shared" si="265"/>
        <v>0</v>
      </c>
      <c r="AZ282" s="33">
        <f t="shared" si="265"/>
        <v>0</v>
      </c>
      <c r="BA282" s="33"/>
      <c r="BB282" s="33"/>
      <c r="BC282" s="6">
        <f t="shared" si="266"/>
        <v>0</v>
      </c>
    </row>
    <row r="283" spans="1:55" s="1" customFormat="1" ht="45" customHeight="1" x14ac:dyDescent="0.2">
      <c r="A283" s="41" t="s">
        <v>521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4" t="s">
        <v>522</v>
      </c>
      <c r="N283" s="44"/>
      <c r="O283" s="44" t="s">
        <v>470</v>
      </c>
      <c r="P283" s="44"/>
      <c r="Q283" s="44"/>
      <c r="R283" s="44"/>
      <c r="S283" s="44" t="s">
        <v>68</v>
      </c>
      <c r="T283" s="44"/>
      <c r="U283" s="44"/>
      <c r="V283" s="33">
        <f t="shared" si="257"/>
        <v>0</v>
      </c>
      <c r="W283" s="33"/>
      <c r="X283" s="33">
        <f t="shared" si="258"/>
        <v>0</v>
      </c>
      <c r="Y283" s="33"/>
      <c r="Z283" s="33">
        <f t="shared" si="259"/>
        <v>0</v>
      </c>
      <c r="AA283" s="33"/>
      <c r="AB283" s="6">
        <f t="shared" si="260"/>
        <v>0</v>
      </c>
      <c r="AC283" s="33">
        <f t="shared" si="260"/>
        <v>0</v>
      </c>
      <c r="AD283" s="33"/>
      <c r="AE283" s="6">
        <f t="shared" si="261"/>
        <v>0</v>
      </c>
      <c r="AF283" s="33">
        <f t="shared" si="261"/>
        <v>0</v>
      </c>
      <c r="AG283" s="33"/>
      <c r="AH283" s="6">
        <f t="shared" si="262"/>
        <v>0</v>
      </c>
      <c r="AI283" s="33">
        <f t="shared" si="262"/>
        <v>0</v>
      </c>
      <c r="AJ283" s="33"/>
      <c r="AK283" s="6">
        <f t="shared" si="263"/>
        <v>0</v>
      </c>
      <c r="AL283" s="33">
        <f t="shared" si="263"/>
        <v>0</v>
      </c>
      <c r="AM283" s="33"/>
      <c r="AN283" s="6">
        <f t="shared" si="264"/>
        <v>0</v>
      </c>
      <c r="AO283" s="6">
        <f t="shared" si="264"/>
        <v>0</v>
      </c>
      <c r="AP283" s="33">
        <f t="shared" si="264"/>
        <v>0</v>
      </c>
      <c r="AQ283" s="33"/>
      <c r="AR283" s="6">
        <f t="shared" si="265"/>
        <v>0</v>
      </c>
      <c r="AS283" s="6">
        <f t="shared" si="265"/>
        <v>0</v>
      </c>
      <c r="AT283" s="6">
        <f t="shared" si="265"/>
        <v>0</v>
      </c>
      <c r="AU283" s="6">
        <f t="shared" si="265"/>
        <v>0</v>
      </c>
      <c r="AV283" s="6">
        <f t="shared" si="265"/>
        <v>0</v>
      </c>
      <c r="AW283" s="6">
        <f t="shared" si="265"/>
        <v>0</v>
      </c>
      <c r="AX283" s="6">
        <f t="shared" si="265"/>
        <v>0</v>
      </c>
      <c r="AY283" s="6">
        <f t="shared" si="265"/>
        <v>0</v>
      </c>
      <c r="AZ283" s="33">
        <f t="shared" si="265"/>
        <v>0</v>
      </c>
      <c r="BA283" s="33"/>
      <c r="BB283" s="33"/>
      <c r="BC283" s="6">
        <f t="shared" si="266"/>
        <v>0</v>
      </c>
    </row>
    <row r="284" spans="1:55" s="1" customFormat="1" ht="75.95" customHeight="1" x14ac:dyDescent="0.2">
      <c r="A284" s="41" t="s">
        <v>523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4" t="s">
        <v>524</v>
      </c>
      <c r="N284" s="44"/>
      <c r="O284" s="44" t="s">
        <v>470</v>
      </c>
      <c r="P284" s="44"/>
      <c r="Q284" s="44"/>
      <c r="R284" s="44"/>
      <c r="S284" s="44" t="s">
        <v>68</v>
      </c>
      <c r="T284" s="44"/>
      <c r="U284" s="44"/>
      <c r="V284" s="33">
        <f t="shared" si="257"/>
        <v>0</v>
      </c>
      <c r="W284" s="33"/>
      <c r="X284" s="33">
        <f t="shared" si="258"/>
        <v>0</v>
      </c>
      <c r="Y284" s="33"/>
      <c r="Z284" s="33">
        <f t="shared" si="259"/>
        <v>0</v>
      </c>
      <c r="AA284" s="33"/>
      <c r="AB284" s="6">
        <f t="shared" si="260"/>
        <v>0</v>
      </c>
      <c r="AC284" s="33">
        <f t="shared" si="260"/>
        <v>0</v>
      </c>
      <c r="AD284" s="33"/>
      <c r="AE284" s="6">
        <f t="shared" si="261"/>
        <v>0</v>
      </c>
      <c r="AF284" s="33">
        <f t="shared" si="261"/>
        <v>0</v>
      </c>
      <c r="AG284" s="33"/>
      <c r="AH284" s="6">
        <f t="shared" si="262"/>
        <v>0</v>
      </c>
      <c r="AI284" s="33">
        <f t="shared" si="262"/>
        <v>0</v>
      </c>
      <c r="AJ284" s="33"/>
      <c r="AK284" s="6">
        <f t="shared" si="263"/>
        <v>0</v>
      </c>
      <c r="AL284" s="33">
        <f t="shared" si="263"/>
        <v>0</v>
      </c>
      <c r="AM284" s="33"/>
      <c r="AN284" s="6">
        <f t="shared" si="264"/>
        <v>0</v>
      </c>
      <c r="AO284" s="6">
        <f t="shared" si="264"/>
        <v>0</v>
      </c>
      <c r="AP284" s="33">
        <f t="shared" si="264"/>
        <v>0</v>
      </c>
      <c r="AQ284" s="33"/>
      <c r="AR284" s="6">
        <f t="shared" si="265"/>
        <v>0</v>
      </c>
      <c r="AS284" s="6">
        <f t="shared" si="265"/>
        <v>0</v>
      </c>
      <c r="AT284" s="6">
        <f t="shared" si="265"/>
        <v>0</v>
      </c>
      <c r="AU284" s="6">
        <f t="shared" si="265"/>
        <v>0</v>
      </c>
      <c r="AV284" s="6">
        <f t="shared" si="265"/>
        <v>0</v>
      </c>
      <c r="AW284" s="6">
        <f t="shared" si="265"/>
        <v>0</v>
      </c>
      <c r="AX284" s="6">
        <f t="shared" si="265"/>
        <v>0</v>
      </c>
      <c r="AY284" s="6">
        <f t="shared" si="265"/>
        <v>0</v>
      </c>
      <c r="AZ284" s="33">
        <f t="shared" si="265"/>
        <v>0</v>
      </c>
      <c r="BA284" s="33"/>
      <c r="BB284" s="33"/>
      <c r="BC284" s="6">
        <f t="shared" si="266"/>
        <v>0</v>
      </c>
    </row>
    <row r="285" spans="1:55" s="1" customFormat="1" ht="33.950000000000003" customHeight="1" x14ac:dyDescent="0.2">
      <c r="A285" s="41" t="s">
        <v>525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4" t="s">
        <v>526</v>
      </c>
      <c r="N285" s="44"/>
      <c r="O285" s="44" t="s">
        <v>470</v>
      </c>
      <c r="P285" s="44"/>
      <c r="Q285" s="44"/>
      <c r="R285" s="44"/>
      <c r="S285" s="44" t="s">
        <v>68</v>
      </c>
      <c r="T285" s="44"/>
      <c r="U285" s="44"/>
      <c r="V285" s="33">
        <f t="shared" si="257"/>
        <v>0</v>
      </c>
      <c r="W285" s="33"/>
      <c r="X285" s="33">
        <f t="shared" si="258"/>
        <v>0</v>
      </c>
      <c r="Y285" s="33"/>
      <c r="Z285" s="33">
        <f t="shared" si="259"/>
        <v>0</v>
      </c>
      <c r="AA285" s="33"/>
      <c r="AB285" s="6">
        <f t="shared" si="260"/>
        <v>0</v>
      </c>
      <c r="AC285" s="33">
        <f t="shared" si="260"/>
        <v>0</v>
      </c>
      <c r="AD285" s="33"/>
      <c r="AE285" s="6">
        <f t="shared" si="261"/>
        <v>0</v>
      </c>
      <c r="AF285" s="33">
        <f t="shared" si="261"/>
        <v>0</v>
      </c>
      <c r="AG285" s="33"/>
      <c r="AH285" s="6">
        <f t="shared" si="262"/>
        <v>0</v>
      </c>
      <c r="AI285" s="33">
        <f t="shared" si="262"/>
        <v>0</v>
      </c>
      <c r="AJ285" s="33"/>
      <c r="AK285" s="6">
        <f t="shared" si="263"/>
        <v>0</v>
      </c>
      <c r="AL285" s="33">
        <f t="shared" si="263"/>
        <v>0</v>
      </c>
      <c r="AM285" s="33"/>
      <c r="AN285" s="6">
        <f t="shared" si="264"/>
        <v>0</v>
      </c>
      <c r="AO285" s="6">
        <f t="shared" si="264"/>
        <v>0</v>
      </c>
      <c r="AP285" s="33">
        <f t="shared" si="264"/>
        <v>0</v>
      </c>
      <c r="AQ285" s="33"/>
      <c r="AR285" s="6">
        <f t="shared" si="265"/>
        <v>0</v>
      </c>
      <c r="AS285" s="6">
        <f t="shared" si="265"/>
        <v>0</v>
      </c>
      <c r="AT285" s="6">
        <f t="shared" si="265"/>
        <v>0</v>
      </c>
      <c r="AU285" s="6">
        <f t="shared" si="265"/>
        <v>0</v>
      </c>
      <c r="AV285" s="6">
        <f t="shared" si="265"/>
        <v>0</v>
      </c>
      <c r="AW285" s="6">
        <f t="shared" si="265"/>
        <v>0</v>
      </c>
      <c r="AX285" s="6">
        <f t="shared" si="265"/>
        <v>0</v>
      </c>
      <c r="AY285" s="6">
        <f t="shared" si="265"/>
        <v>0</v>
      </c>
      <c r="AZ285" s="33">
        <f t="shared" si="265"/>
        <v>0</v>
      </c>
      <c r="BA285" s="33"/>
      <c r="BB285" s="33"/>
      <c r="BC285" s="6">
        <f t="shared" si="266"/>
        <v>0</v>
      </c>
    </row>
    <row r="286" spans="1:55" s="1" customFormat="1" ht="33.950000000000003" customHeight="1" x14ac:dyDescent="0.2">
      <c r="A286" s="41" t="s">
        <v>527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4" t="s">
        <v>528</v>
      </c>
      <c r="N286" s="44"/>
      <c r="O286" s="44" t="s">
        <v>470</v>
      </c>
      <c r="P286" s="44"/>
      <c r="Q286" s="44"/>
      <c r="R286" s="44"/>
      <c r="S286" s="44" t="s">
        <v>68</v>
      </c>
      <c r="T286" s="44"/>
      <c r="U286" s="44"/>
      <c r="V286" s="33">
        <f t="shared" si="257"/>
        <v>0</v>
      </c>
      <c r="W286" s="33"/>
      <c r="X286" s="33">
        <f t="shared" si="258"/>
        <v>0</v>
      </c>
      <c r="Y286" s="33"/>
      <c r="Z286" s="33">
        <f t="shared" si="259"/>
        <v>0</v>
      </c>
      <c r="AA286" s="33"/>
      <c r="AB286" s="6">
        <f t="shared" si="260"/>
        <v>0</v>
      </c>
      <c r="AC286" s="33">
        <f t="shared" si="260"/>
        <v>0</v>
      </c>
      <c r="AD286" s="33"/>
      <c r="AE286" s="6">
        <f t="shared" si="261"/>
        <v>0</v>
      </c>
      <c r="AF286" s="33">
        <f t="shared" si="261"/>
        <v>0</v>
      </c>
      <c r="AG286" s="33"/>
      <c r="AH286" s="6">
        <f t="shared" si="262"/>
        <v>0</v>
      </c>
      <c r="AI286" s="33">
        <f t="shared" si="262"/>
        <v>0</v>
      </c>
      <c r="AJ286" s="33"/>
      <c r="AK286" s="6">
        <f t="shared" si="263"/>
        <v>0</v>
      </c>
      <c r="AL286" s="33">
        <f t="shared" si="263"/>
        <v>0</v>
      </c>
      <c r="AM286" s="33"/>
      <c r="AN286" s="6">
        <f t="shared" si="264"/>
        <v>0</v>
      </c>
      <c r="AO286" s="6">
        <f t="shared" si="264"/>
        <v>0</v>
      </c>
      <c r="AP286" s="33">
        <f t="shared" si="264"/>
        <v>0</v>
      </c>
      <c r="AQ286" s="33"/>
      <c r="AR286" s="6">
        <f t="shared" si="265"/>
        <v>0</v>
      </c>
      <c r="AS286" s="6">
        <f t="shared" si="265"/>
        <v>0</v>
      </c>
      <c r="AT286" s="6">
        <f t="shared" si="265"/>
        <v>0</v>
      </c>
      <c r="AU286" s="6">
        <f t="shared" si="265"/>
        <v>0</v>
      </c>
      <c r="AV286" s="6">
        <f t="shared" si="265"/>
        <v>0</v>
      </c>
      <c r="AW286" s="6">
        <f t="shared" si="265"/>
        <v>0</v>
      </c>
      <c r="AX286" s="6">
        <f t="shared" si="265"/>
        <v>0</v>
      </c>
      <c r="AY286" s="6">
        <f t="shared" si="265"/>
        <v>0</v>
      </c>
      <c r="AZ286" s="33">
        <f t="shared" si="265"/>
        <v>0</v>
      </c>
      <c r="BA286" s="33"/>
      <c r="BB286" s="33"/>
      <c r="BC286" s="6">
        <f t="shared" si="266"/>
        <v>0</v>
      </c>
    </row>
    <row r="287" spans="1:55" s="1" customFormat="1" ht="45" customHeight="1" x14ac:dyDescent="0.2">
      <c r="A287" s="41" t="s">
        <v>529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4" t="s">
        <v>530</v>
      </c>
      <c r="N287" s="44"/>
      <c r="O287" s="44" t="s">
        <v>470</v>
      </c>
      <c r="P287" s="44"/>
      <c r="Q287" s="44"/>
      <c r="R287" s="44"/>
      <c r="S287" s="44" t="s">
        <v>68</v>
      </c>
      <c r="T287" s="44"/>
      <c r="U287" s="44"/>
      <c r="V287" s="33">
        <f t="shared" si="257"/>
        <v>0</v>
      </c>
      <c r="W287" s="33"/>
      <c r="X287" s="34" t="s">
        <v>243</v>
      </c>
      <c r="Y287" s="34"/>
      <c r="Z287" s="33">
        <f t="shared" si="259"/>
        <v>0</v>
      </c>
      <c r="AA287" s="33"/>
      <c r="AB287" s="4" t="s">
        <v>243</v>
      </c>
      <c r="AC287" s="33">
        <f>0</f>
        <v>0</v>
      </c>
      <c r="AD287" s="33"/>
      <c r="AE287" s="4" t="s">
        <v>243</v>
      </c>
      <c r="AF287" s="33">
        <f>0</f>
        <v>0</v>
      </c>
      <c r="AG287" s="33"/>
      <c r="AH287" s="4" t="s">
        <v>243</v>
      </c>
      <c r="AI287" s="33">
        <f>0</f>
        <v>0</v>
      </c>
      <c r="AJ287" s="33"/>
      <c r="AK287" s="4" t="s">
        <v>243</v>
      </c>
      <c r="AL287" s="33">
        <f>0</f>
        <v>0</v>
      </c>
      <c r="AM287" s="33"/>
      <c r="AN287" s="4" t="s">
        <v>243</v>
      </c>
      <c r="AO287" s="6">
        <f>0</f>
        <v>0</v>
      </c>
      <c r="AP287" s="34" t="s">
        <v>243</v>
      </c>
      <c r="AQ287" s="34"/>
      <c r="AR287" s="6">
        <f>0</f>
        <v>0</v>
      </c>
      <c r="AS287" s="4" t="s">
        <v>243</v>
      </c>
      <c r="AT287" s="6">
        <f>0</f>
        <v>0</v>
      </c>
      <c r="AU287" s="4" t="s">
        <v>243</v>
      </c>
      <c r="AV287" s="6">
        <f>0</f>
        <v>0</v>
      </c>
      <c r="AW287" s="4" t="s">
        <v>243</v>
      </c>
      <c r="AX287" s="6">
        <f>0</f>
        <v>0</v>
      </c>
      <c r="AY287" s="4" t="s">
        <v>243</v>
      </c>
      <c r="AZ287" s="33">
        <f>0</f>
        <v>0</v>
      </c>
      <c r="BA287" s="33"/>
      <c r="BB287" s="33"/>
      <c r="BC287" s="4" t="s">
        <v>243</v>
      </c>
    </row>
    <row r="288" spans="1:55" s="1" customFormat="1" ht="33.950000000000003" customHeight="1" x14ac:dyDescent="0.2">
      <c r="A288" s="41" t="s">
        <v>531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4" t="s">
        <v>532</v>
      </c>
      <c r="N288" s="44"/>
      <c r="O288" s="44" t="s">
        <v>470</v>
      </c>
      <c r="P288" s="44"/>
      <c r="Q288" s="44"/>
      <c r="R288" s="44"/>
      <c r="S288" s="44" t="s">
        <v>68</v>
      </c>
      <c r="T288" s="44"/>
      <c r="U288" s="44"/>
      <c r="V288" s="33">
        <f t="shared" si="257"/>
        <v>0</v>
      </c>
      <c r="W288" s="33"/>
      <c r="X288" s="33">
        <f>0</f>
        <v>0</v>
      </c>
      <c r="Y288" s="33"/>
      <c r="Z288" s="33">
        <f t="shared" si="259"/>
        <v>0</v>
      </c>
      <c r="AA288" s="33"/>
      <c r="AB288" s="6">
        <f>0</f>
        <v>0</v>
      </c>
      <c r="AC288" s="33">
        <f>0</f>
        <v>0</v>
      </c>
      <c r="AD288" s="33"/>
      <c r="AE288" s="6">
        <f>0</f>
        <v>0</v>
      </c>
      <c r="AF288" s="33">
        <f>0</f>
        <v>0</v>
      </c>
      <c r="AG288" s="33"/>
      <c r="AH288" s="6">
        <f>0</f>
        <v>0</v>
      </c>
      <c r="AI288" s="33">
        <f>0</f>
        <v>0</v>
      </c>
      <c r="AJ288" s="33"/>
      <c r="AK288" s="6">
        <f>0</f>
        <v>0</v>
      </c>
      <c r="AL288" s="33">
        <f>0</f>
        <v>0</v>
      </c>
      <c r="AM288" s="33"/>
      <c r="AN288" s="6">
        <f>0</f>
        <v>0</v>
      </c>
      <c r="AO288" s="6">
        <f>0</f>
        <v>0</v>
      </c>
      <c r="AP288" s="33">
        <f>0</f>
        <v>0</v>
      </c>
      <c r="AQ288" s="33"/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6">
        <f>0</f>
        <v>0</v>
      </c>
      <c r="AZ288" s="33">
        <f>0</f>
        <v>0</v>
      </c>
      <c r="BA288" s="33"/>
      <c r="BB288" s="33"/>
      <c r="BC288" s="6">
        <f>0</f>
        <v>0</v>
      </c>
    </row>
    <row r="289" spans="1:55" s="1" customFormat="1" ht="14.1" customHeight="1" x14ac:dyDescent="0.2">
      <c r="A289" s="9" t="s">
        <v>16</v>
      </c>
      <c r="B289" s="52" t="s">
        <v>197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36" t="s">
        <v>16</v>
      </c>
      <c r="N289" s="36"/>
      <c r="O289" s="36" t="s">
        <v>16</v>
      </c>
      <c r="P289" s="36"/>
      <c r="Q289" s="36"/>
      <c r="R289" s="36"/>
      <c r="S289" s="36" t="s">
        <v>16</v>
      </c>
      <c r="T289" s="36"/>
      <c r="U289" s="36"/>
      <c r="V289" s="29" t="s">
        <v>16</v>
      </c>
      <c r="W289" s="29"/>
      <c r="X289" s="29" t="s">
        <v>16</v>
      </c>
      <c r="Y289" s="29"/>
      <c r="Z289" s="29" t="s">
        <v>16</v>
      </c>
      <c r="AA289" s="29"/>
      <c r="AB289" s="7" t="s">
        <v>16</v>
      </c>
      <c r="AC289" s="29" t="s">
        <v>16</v>
      </c>
      <c r="AD289" s="29"/>
      <c r="AE289" s="7" t="s">
        <v>16</v>
      </c>
      <c r="AF289" s="29" t="s">
        <v>16</v>
      </c>
      <c r="AG289" s="29"/>
      <c r="AH289" s="7" t="s">
        <v>16</v>
      </c>
      <c r="AI289" s="29" t="s">
        <v>16</v>
      </c>
      <c r="AJ289" s="29"/>
      <c r="AK289" s="7" t="s">
        <v>16</v>
      </c>
      <c r="AL289" s="29" t="s">
        <v>16</v>
      </c>
      <c r="AM289" s="29"/>
      <c r="AN289" s="7" t="s">
        <v>16</v>
      </c>
      <c r="AO289" s="7" t="s">
        <v>16</v>
      </c>
      <c r="AP289" s="29" t="s">
        <v>16</v>
      </c>
      <c r="AQ289" s="29"/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7" t="s">
        <v>16</v>
      </c>
      <c r="AZ289" s="29" t="s">
        <v>16</v>
      </c>
      <c r="BA289" s="29"/>
      <c r="BB289" s="29"/>
      <c r="BC289" s="7" t="s">
        <v>16</v>
      </c>
    </row>
    <row r="290" spans="1:55" s="1" customFormat="1" ht="14.1" customHeight="1" x14ac:dyDescent="0.2">
      <c r="A290" s="10" t="s">
        <v>16</v>
      </c>
      <c r="B290" s="51" t="s">
        <v>533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1" t="s">
        <v>534</v>
      </c>
      <c r="N290" s="31"/>
      <c r="O290" s="31" t="s">
        <v>470</v>
      </c>
      <c r="P290" s="31"/>
      <c r="Q290" s="31"/>
      <c r="R290" s="31"/>
      <c r="S290" s="31" t="s">
        <v>68</v>
      </c>
      <c r="T290" s="31"/>
      <c r="U290" s="31"/>
      <c r="V290" s="27">
        <f>0</f>
        <v>0</v>
      </c>
      <c r="W290" s="27"/>
      <c r="X290" s="27">
        <f>0</f>
        <v>0</v>
      </c>
      <c r="Y290" s="27"/>
      <c r="Z290" s="27">
        <f>0</f>
        <v>0</v>
      </c>
      <c r="AA290" s="27"/>
      <c r="AB290" s="8">
        <f t="shared" ref="AB290:AC293" si="267">0</f>
        <v>0</v>
      </c>
      <c r="AC290" s="27">
        <f t="shared" si="267"/>
        <v>0</v>
      </c>
      <c r="AD290" s="27"/>
      <c r="AE290" s="8">
        <f t="shared" ref="AE290:AF293" si="268">0</f>
        <v>0</v>
      </c>
      <c r="AF290" s="27">
        <f t="shared" si="268"/>
        <v>0</v>
      </c>
      <c r="AG290" s="27"/>
      <c r="AH290" s="8">
        <f t="shared" ref="AH290:AI293" si="269">0</f>
        <v>0</v>
      </c>
      <c r="AI290" s="27">
        <f t="shared" si="269"/>
        <v>0</v>
      </c>
      <c r="AJ290" s="27"/>
      <c r="AK290" s="8">
        <f t="shared" ref="AK290:AL293" si="270">0</f>
        <v>0</v>
      </c>
      <c r="AL290" s="27">
        <f t="shared" si="270"/>
        <v>0</v>
      </c>
      <c r="AM290" s="27"/>
      <c r="AN290" s="8">
        <f t="shared" ref="AN290:AP293" si="271">0</f>
        <v>0</v>
      </c>
      <c r="AO290" s="8">
        <f t="shared" si="271"/>
        <v>0</v>
      </c>
      <c r="AP290" s="27">
        <f t="shared" si="271"/>
        <v>0</v>
      </c>
      <c r="AQ290" s="27"/>
      <c r="AR290" s="8">
        <f t="shared" ref="AR290:AZ293" si="272">0</f>
        <v>0</v>
      </c>
      <c r="AS290" s="8">
        <f t="shared" si="272"/>
        <v>0</v>
      </c>
      <c r="AT290" s="8">
        <f t="shared" si="272"/>
        <v>0</v>
      </c>
      <c r="AU290" s="8">
        <f t="shared" si="272"/>
        <v>0</v>
      </c>
      <c r="AV290" s="8">
        <f t="shared" si="272"/>
        <v>0</v>
      </c>
      <c r="AW290" s="8">
        <f t="shared" si="272"/>
        <v>0</v>
      </c>
      <c r="AX290" s="8">
        <f t="shared" si="272"/>
        <v>0</v>
      </c>
      <c r="AY290" s="8">
        <f t="shared" si="272"/>
        <v>0</v>
      </c>
      <c r="AZ290" s="27">
        <f t="shared" si="272"/>
        <v>0</v>
      </c>
      <c r="BA290" s="27"/>
      <c r="BB290" s="27"/>
      <c r="BC290" s="8">
        <f>0</f>
        <v>0</v>
      </c>
    </row>
    <row r="291" spans="1:55" s="1" customFormat="1" ht="14.1" customHeight="1" x14ac:dyDescent="0.2">
      <c r="A291" s="11" t="s">
        <v>16</v>
      </c>
      <c r="B291" s="50" t="s">
        <v>535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38" t="s">
        <v>536</v>
      </c>
      <c r="N291" s="38"/>
      <c r="O291" s="38" t="s">
        <v>470</v>
      </c>
      <c r="P291" s="38"/>
      <c r="Q291" s="38"/>
      <c r="R291" s="38"/>
      <c r="S291" s="38" t="s">
        <v>68</v>
      </c>
      <c r="T291" s="38"/>
      <c r="U291" s="38"/>
      <c r="V291" s="33">
        <f>0</f>
        <v>0</v>
      </c>
      <c r="W291" s="33"/>
      <c r="X291" s="33">
        <f>0</f>
        <v>0</v>
      </c>
      <c r="Y291" s="33"/>
      <c r="Z291" s="33">
        <f>0</f>
        <v>0</v>
      </c>
      <c r="AA291" s="33"/>
      <c r="AB291" s="6">
        <f t="shared" si="267"/>
        <v>0</v>
      </c>
      <c r="AC291" s="33">
        <f t="shared" si="267"/>
        <v>0</v>
      </c>
      <c r="AD291" s="33"/>
      <c r="AE291" s="6">
        <f t="shared" si="268"/>
        <v>0</v>
      </c>
      <c r="AF291" s="33">
        <f t="shared" si="268"/>
        <v>0</v>
      </c>
      <c r="AG291" s="33"/>
      <c r="AH291" s="6">
        <f t="shared" si="269"/>
        <v>0</v>
      </c>
      <c r="AI291" s="33">
        <f t="shared" si="269"/>
        <v>0</v>
      </c>
      <c r="AJ291" s="33"/>
      <c r="AK291" s="6">
        <f t="shared" si="270"/>
        <v>0</v>
      </c>
      <c r="AL291" s="33">
        <f t="shared" si="270"/>
        <v>0</v>
      </c>
      <c r="AM291" s="33"/>
      <c r="AN291" s="6">
        <f t="shared" si="271"/>
        <v>0</v>
      </c>
      <c r="AO291" s="6">
        <f t="shared" si="271"/>
        <v>0</v>
      </c>
      <c r="AP291" s="33">
        <f t="shared" si="271"/>
        <v>0</v>
      </c>
      <c r="AQ291" s="33"/>
      <c r="AR291" s="6">
        <f t="shared" si="272"/>
        <v>0</v>
      </c>
      <c r="AS291" s="6">
        <f t="shared" si="272"/>
        <v>0</v>
      </c>
      <c r="AT291" s="6">
        <f t="shared" si="272"/>
        <v>0</v>
      </c>
      <c r="AU291" s="6">
        <f t="shared" si="272"/>
        <v>0</v>
      </c>
      <c r="AV291" s="6">
        <f t="shared" si="272"/>
        <v>0</v>
      </c>
      <c r="AW291" s="6">
        <f t="shared" si="272"/>
        <v>0</v>
      </c>
      <c r="AX291" s="6">
        <f t="shared" si="272"/>
        <v>0</v>
      </c>
      <c r="AY291" s="6">
        <f t="shared" si="272"/>
        <v>0</v>
      </c>
      <c r="AZ291" s="33">
        <f t="shared" si="272"/>
        <v>0</v>
      </c>
      <c r="BA291" s="33"/>
      <c r="BB291" s="33"/>
      <c r="BC291" s="6">
        <f>0</f>
        <v>0</v>
      </c>
    </row>
    <row r="292" spans="1:55" s="1" customFormat="1" ht="14.1" customHeight="1" x14ac:dyDescent="0.2">
      <c r="A292" s="11" t="s">
        <v>16</v>
      </c>
      <c r="B292" s="50" t="s">
        <v>537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38" t="s">
        <v>538</v>
      </c>
      <c r="N292" s="38"/>
      <c r="O292" s="38" t="s">
        <v>470</v>
      </c>
      <c r="P292" s="38"/>
      <c r="Q292" s="38"/>
      <c r="R292" s="38"/>
      <c r="S292" s="38" t="s">
        <v>68</v>
      </c>
      <c r="T292" s="38"/>
      <c r="U292" s="38"/>
      <c r="V292" s="33">
        <f>0</f>
        <v>0</v>
      </c>
      <c r="W292" s="33"/>
      <c r="X292" s="33">
        <f>0</f>
        <v>0</v>
      </c>
      <c r="Y292" s="33"/>
      <c r="Z292" s="33">
        <f>0</f>
        <v>0</v>
      </c>
      <c r="AA292" s="33"/>
      <c r="AB292" s="6">
        <f t="shared" si="267"/>
        <v>0</v>
      </c>
      <c r="AC292" s="33">
        <f t="shared" si="267"/>
        <v>0</v>
      </c>
      <c r="AD292" s="33"/>
      <c r="AE292" s="6">
        <f t="shared" si="268"/>
        <v>0</v>
      </c>
      <c r="AF292" s="33">
        <f t="shared" si="268"/>
        <v>0</v>
      </c>
      <c r="AG292" s="33"/>
      <c r="AH292" s="6">
        <f t="shared" si="269"/>
        <v>0</v>
      </c>
      <c r="AI292" s="33">
        <f t="shared" si="269"/>
        <v>0</v>
      </c>
      <c r="AJ292" s="33"/>
      <c r="AK292" s="6">
        <f t="shared" si="270"/>
        <v>0</v>
      </c>
      <c r="AL292" s="33">
        <f t="shared" si="270"/>
        <v>0</v>
      </c>
      <c r="AM292" s="33"/>
      <c r="AN292" s="6">
        <f t="shared" si="271"/>
        <v>0</v>
      </c>
      <c r="AO292" s="6">
        <f t="shared" si="271"/>
        <v>0</v>
      </c>
      <c r="AP292" s="33">
        <f t="shared" si="271"/>
        <v>0</v>
      </c>
      <c r="AQ292" s="33"/>
      <c r="AR292" s="6">
        <f t="shared" si="272"/>
        <v>0</v>
      </c>
      <c r="AS292" s="6">
        <f t="shared" si="272"/>
        <v>0</v>
      </c>
      <c r="AT292" s="6">
        <f t="shared" si="272"/>
        <v>0</v>
      </c>
      <c r="AU292" s="6">
        <f t="shared" si="272"/>
        <v>0</v>
      </c>
      <c r="AV292" s="6">
        <f t="shared" si="272"/>
        <v>0</v>
      </c>
      <c r="AW292" s="6">
        <f t="shared" si="272"/>
        <v>0</v>
      </c>
      <c r="AX292" s="6">
        <f t="shared" si="272"/>
        <v>0</v>
      </c>
      <c r="AY292" s="6">
        <f t="shared" si="272"/>
        <v>0</v>
      </c>
      <c r="AZ292" s="33">
        <f t="shared" si="272"/>
        <v>0</v>
      </c>
      <c r="BA292" s="33"/>
      <c r="BB292" s="33"/>
      <c r="BC292" s="6">
        <f>0</f>
        <v>0</v>
      </c>
    </row>
    <row r="293" spans="1:55" s="1" customFormat="1" ht="14.1" customHeight="1" x14ac:dyDescent="0.2">
      <c r="A293" s="41" t="s">
        <v>539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4" t="s">
        <v>540</v>
      </c>
      <c r="N293" s="44"/>
      <c r="O293" s="44" t="s">
        <v>470</v>
      </c>
      <c r="P293" s="44"/>
      <c r="Q293" s="44"/>
      <c r="R293" s="44"/>
      <c r="S293" s="44" t="s">
        <v>68</v>
      </c>
      <c r="T293" s="44"/>
      <c r="U293" s="44"/>
      <c r="V293" s="33">
        <f>0</f>
        <v>0</v>
      </c>
      <c r="W293" s="33"/>
      <c r="X293" s="33">
        <f>0</f>
        <v>0</v>
      </c>
      <c r="Y293" s="33"/>
      <c r="Z293" s="33">
        <f>0</f>
        <v>0</v>
      </c>
      <c r="AA293" s="33"/>
      <c r="AB293" s="6">
        <f t="shared" si="267"/>
        <v>0</v>
      </c>
      <c r="AC293" s="33">
        <f t="shared" si="267"/>
        <v>0</v>
      </c>
      <c r="AD293" s="33"/>
      <c r="AE293" s="6">
        <f t="shared" si="268"/>
        <v>0</v>
      </c>
      <c r="AF293" s="33">
        <f t="shared" si="268"/>
        <v>0</v>
      </c>
      <c r="AG293" s="33"/>
      <c r="AH293" s="6">
        <f t="shared" si="269"/>
        <v>0</v>
      </c>
      <c r="AI293" s="33">
        <f t="shared" si="269"/>
        <v>0</v>
      </c>
      <c r="AJ293" s="33"/>
      <c r="AK293" s="6">
        <f t="shared" si="270"/>
        <v>0</v>
      </c>
      <c r="AL293" s="33">
        <f t="shared" si="270"/>
        <v>0</v>
      </c>
      <c r="AM293" s="33"/>
      <c r="AN293" s="6">
        <f t="shared" si="271"/>
        <v>0</v>
      </c>
      <c r="AO293" s="6">
        <f t="shared" si="271"/>
        <v>0</v>
      </c>
      <c r="AP293" s="33">
        <f t="shared" si="271"/>
        <v>0</v>
      </c>
      <c r="AQ293" s="33"/>
      <c r="AR293" s="6">
        <f t="shared" si="272"/>
        <v>0</v>
      </c>
      <c r="AS293" s="6">
        <f t="shared" si="272"/>
        <v>0</v>
      </c>
      <c r="AT293" s="6">
        <f t="shared" si="272"/>
        <v>0</v>
      </c>
      <c r="AU293" s="6">
        <f t="shared" si="272"/>
        <v>0</v>
      </c>
      <c r="AV293" s="6">
        <f t="shared" si="272"/>
        <v>0</v>
      </c>
      <c r="AW293" s="6">
        <f t="shared" si="272"/>
        <v>0</v>
      </c>
      <c r="AX293" s="6">
        <f t="shared" si="272"/>
        <v>0</v>
      </c>
      <c r="AY293" s="6">
        <f t="shared" si="272"/>
        <v>0</v>
      </c>
      <c r="AZ293" s="33">
        <f t="shared" si="272"/>
        <v>0</v>
      </c>
      <c r="BA293" s="33"/>
      <c r="BB293" s="33"/>
      <c r="BC293" s="6">
        <f>0</f>
        <v>0</v>
      </c>
    </row>
    <row r="294" spans="1:55" s="1" customFormat="1" ht="14.1" customHeight="1" x14ac:dyDescent="0.2">
      <c r="A294" s="9" t="s">
        <v>16</v>
      </c>
      <c r="B294" s="52" t="s">
        <v>197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36" t="s">
        <v>16</v>
      </c>
      <c r="N294" s="36"/>
      <c r="O294" s="36" t="s">
        <v>16</v>
      </c>
      <c r="P294" s="36"/>
      <c r="Q294" s="36"/>
      <c r="R294" s="36"/>
      <c r="S294" s="36" t="s">
        <v>16</v>
      </c>
      <c r="T294" s="36"/>
      <c r="U294" s="36"/>
      <c r="V294" s="29" t="s">
        <v>16</v>
      </c>
      <c r="W294" s="29"/>
      <c r="X294" s="29" t="s">
        <v>16</v>
      </c>
      <c r="Y294" s="29"/>
      <c r="Z294" s="29" t="s">
        <v>16</v>
      </c>
      <c r="AA294" s="29"/>
      <c r="AB294" s="7" t="s">
        <v>16</v>
      </c>
      <c r="AC294" s="29" t="s">
        <v>16</v>
      </c>
      <c r="AD294" s="29"/>
      <c r="AE294" s="7" t="s">
        <v>16</v>
      </c>
      <c r="AF294" s="29" t="s">
        <v>16</v>
      </c>
      <c r="AG294" s="29"/>
      <c r="AH294" s="7" t="s">
        <v>16</v>
      </c>
      <c r="AI294" s="29" t="s">
        <v>16</v>
      </c>
      <c r="AJ294" s="29"/>
      <c r="AK294" s="7" t="s">
        <v>16</v>
      </c>
      <c r="AL294" s="29" t="s">
        <v>16</v>
      </c>
      <c r="AM294" s="29"/>
      <c r="AN294" s="7" t="s">
        <v>16</v>
      </c>
      <c r="AO294" s="7" t="s">
        <v>16</v>
      </c>
      <c r="AP294" s="29" t="s">
        <v>16</v>
      </c>
      <c r="AQ294" s="29"/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7" t="s">
        <v>16</v>
      </c>
      <c r="AZ294" s="29" t="s">
        <v>16</v>
      </c>
      <c r="BA294" s="29"/>
      <c r="BB294" s="29"/>
      <c r="BC294" s="7" t="s">
        <v>16</v>
      </c>
    </row>
    <row r="295" spans="1:55" s="1" customFormat="1" ht="24" customHeight="1" x14ac:dyDescent="0.2">
      <c r="A295" s="10" t="s">
        <v>16</v>
      </c>
      <c r="B295" s="51" t="s">
        <v>541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1" t="s">
        <v>542</v>
      </c>
      <c r="N295" s="31"/>
      <c r="O295" s="31" t="s">
        <v>470</v>
      </c>
      <c r="P295" s="31"/>
      <c r="Q295" s="31"/>
      <c r="R295" s="31"/>
      <c r="S295" s="31" t="s">
        <v>68</v>
      </c>
      <c r="T295" s="31"/>
      <c r="U295" s="31"/>
      <c r="V295" s="27">
        <f t="shared" ref="V295:V300" si="273">0</f>
        <v>0</v>
      </c>
      <c r="W295" s="27"/>
      <c r="X295" s="27">
        <f t="shared" ref="X295:X300" si="274">0</f>
        <v>0</v>
      </c>
      <c r="Y295" s="27"/>
      <c r="Z295" s="27">
        <f t="shared" ref="Z295:Z304" si="275">0</f>
        <v>0</v>
      </c>
      <c r="AA295" s="27"/>
      <c r="AB295" s="8">
        <f t="shared" ref="AB295:AC300" si="276">0</f>
        <v>0</v>
      </c>
      <c r="AC295" s="27">
        <f t="shared" si="276"/>
        <v>0</v>
      </c>
      <c r="AD295" s="27"/>
      <c r="AE295" s="8">
        <f t="shared" ref="AE295:AF300" si="277">0</f>
        <v>0</v>
      </c>
      <c r="AF295" s="27">
        <f t="shared" si="277"/>
        <v>0</v>
      </c>
      <c r="AG295" s="27"/>
      <c r="AH295" s="8">
        <f t="shared" ref="AH295:AI300" si="278">0</f>
        <v>0</v>
      </c>
      <c r="AI295" s="27">
        <f t="shared" si="278"/>
        <v>0</v>
      </c>
      <c r="AJ295" s="27"/>
      <c r="AK295" s="8">
        <f t="shared" ref="AK295:AL300" si="279">0</f>
        <v>0</v>
      </c>
      <c r="AL295" s="27">
        <f t="shared" si="279"/>
        <v>0</v>
      </c>
      <c r="AM295" s="27"/>
      <c r="AN295" s="8">
        <f t="shared" ref="AN295:AP300" si="280">0</f>
        <v>0</v>
      </c>
      <c r="AO295" s="8">
        <f t="shared" si="280"/>
        <v>0</v>
      </c>
      <c r="AP295" s="27">
        <f t="shared" si="280"/>
        <v>0</v>
      </c>
      <c r="AQ295" s="27"/>
      <c r="AR295" s="8">
        <f t="shared" ref="AR295:AZ300" si="281">0</f>
        <v>0</v>
      </c>
      <c r="AS295" s="8">
        <f t="shared" si="281"/>
        <v>0</v>
      </c>
      <c r="AT295" s="8">
        <f t="shared" si="281"/>
        <v>0</v>
      </c>
      <c r="AU295" s="8">
        <f t="shared" si="281"/>
        <v>0</v>
      </c>
      <c r="AV295" s="8">
        <f t="shared" si="281"/>
        <v>0</v>
      </c>
      <c r="AW295" s="8">
        <f t="shared" si="281"/>
        <v>0</v>
      </c>
      <c r="AX295" s="8">
        <f t="shared" si="281"/>
        <v>0</v>
      </c>
      <c r="AY295" s="8">
        <f t="shared" si="281"/>
        <v>0</v>
      </c>
      <c r="AZ295" s="27">
        <f t="shared" si="281"/>
        <v>0</v>
      </c>
      <c r="BA295" s="27"/>
      <c r="BB295" s="27"/>
      <c r="BC295" s="8">
        <f t="shared" ref="BC295:BC300" si="282">0</f>
        <v>0</v>
      </c>
    </row>
    <row r="296" spans="1:55" s="1" customFormat="1" ht="14.1" customHeight="1" x14ac:dyDescent="0.2">
      <c r="A296" s="11" t="s">
        <v>16</v>
      </c>
      <c r="B296" s="50" t="s">
        <v>543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38" t="s">
        <v>544</v>
      </c>
      <c r="N296" s="38"/>
      <c r="O296" s="38" t="s">
        <v>470</v>
      </c>
      <c r="P296" s="38"/>
      <c r="Q296" s="38"/>
      <c r="R296" s="38"/>
      <c r="S296" s="38" t="s">
        <v>68</v>
      </c>
      <c r="T296" s="38"/>
      <c r="U296" s="38"/>
      <c r="V296" s="33">
        <f t="shared" si="273"/>
        <v>0</v>
      </c>
      <c r="W296" s="33"/>
      <c r="X296" s="33">
        <f t="shared" si="274"/>
        <v>0</v>
      </c>
      <c r="Y296" s="33"/>
      <c r="Z296" s="33">
        <f t="shared" si="275"/>
        <v>0</v>
      </c>
      <c r="AA296" s="33"/>
      <c r="AB296" s="6">
        <f t="shared" si="276"/>
        <v>0</v>
      </c>
      <c r="AC296" s="33">
        <f t="shared" si="276"/>
        <v>0</v>
      </c>
      <c r="AD296" s="33"/>
      <c r="AE296" s="6">
        <f t="shared" si="277"/>
        <v>0</v>
      </c>
      <c r="AF296" s="33">
        <f t="shared" si="277"/>
        <v>0</v>
      </c>
      <c r="AG296" s="33"/>
      <c r="AH296" s="6">
        <f t="shared" si="278"/>
        <v>0</v>
      </c>
      <c r="AI296" s="33">
        <f t="shared" si="278"/>
        <v>0</v>
      </c>
      <c r="AJ296" s="33"/>
      <c r="AK296" s="6">
        <f t="shared" si="279"/>
        <v>0</v>
      </c>
      <c r="AL296" s="33">
        <f t="shared" si="279"/>
        <v>0</v>
      </c>
      <c r="AM296" s="33"/>
      <c r="AN296" s="6">
        <f t="shared" si="280"/>
        <v>0</v>
      </c>
      <c r="AO296" s="6">
        <f t="shared" si="280"/>
        <v>0</v>
      </c>
      <c r="AP296" s="33">
        <f t="shared" si="280"/>
        <v>0</v>
      </c>
      <c r="AQ296" s="33"/>
      <c r="AR296" s="6">
        <f t="shared" si="281"/>
        <v>0</v>
      </c>
      <c r="AS296" s="6">
        <f t="shared" si="281"/>
        <v>0</v>
      </c>
      <c r="AT296" s="6">
        <f t="shared" si="281"/>
        <v>0</v>
      </c>
      <c r="AU296" s="6">
        <f t="shared" si="281"/>
        <v>0</v>
      </c>
      <c r="AV296" s="6">
        <f t="shared" si="281"/>
        <v>0</v>
      </c>
      <c r="AW296" s="6">
        <f t="shared" si="281"/>
        <v>0</v>
      </c>
      <c r="AX296" s="6">
        <f t="shared" si="281"/>
        <v>0</v>
      </c>
      <c r="AY296" s="6">
        <f t="shared" si="281"/>
        <v>0</v>
      </c>
      <c r="AZ296" s="33">
        <f t="shared" si="281"/>
        <v>0</v>
      </c>
      <c r="BA296" s="33"/>
      <c r="BB296" s="33"/>
      <c r="BC296" s="6">
        <f t="shared" si="282"/>
        <v>0</v>
      </c>
    </row>
    <row r="297" spans="1:55" s="1" customFormat="1" ht="24" customHeight="1" x14ac:dyDescent="0.2">
      <c r="A297" s="41" t="s">
        <v>545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4" t="s">
        <v>546</v>
      </c>
      <c r="N297" s="44"/>
      <c r="O297" s="44" t="s">
        <v>547</v>
      </c>
      <c r="P297" s="44"/>
      <c r="Q297" s="44"/>
      <c r="R297" s="44"/>
      <c r="S297" s="44" t="s">
        <v>68</v>
      </c>
      <c r="T297" s="44"/>
      <c r="U297" s="44"/>
      <c r="V297" s="33">
        <f t="shared" si="273"/>
        <v>0</v>
      </c>
      <c r="W297" s="33"/>
      <c r="X297" s="33">
        <f t="shared" si="274"/>
        <v>0</v>
      </c>
      <c r="Y297" s="33"/>
      <c r="Z297" s="33">
        <f t="shared" si="275"/>
        <v>0</v>
      </c>
      <c r="AA297" s="33"/>
      <c r="AB297" s="6">
        <f t="shared" si="276"/>
        <v>0</v>
      </c>
      <c r="AC297" s="33">
        <f t="shared" si="276"/>
        <v>0</v>
      </c>
      <c r="AD297" s="33"/>
      <c r="AE297" s="6">
        <f t="shared" si="277"/>
        <v>0</v>
      </c>
      <c r="AF297" s="33">
        <f t="shared" si="277"/>
        <v>0</v>
      </c>
      <c r="AG297" s="33"/>
      <c r="AH297" s="6">
        <f t="shared" si="278"/>
        <v>0</v>
      </c>
      <c r="AI297" s="33">
        <f t="shared" si="278"/>
        <v>0</v>
      </c>
      <c r="AJ297" s="33"/>
      <c r="AK297" s="6">
        <f t="shared" si="279"/>
        <v>0</v>
      </c>
      <c r="AL297" s="33">
        <f t="shared" si="279"/>
        <v>0</v>
      </c>
      <c r="AM297" s="33"/>
      <c r="AN297" s="6">
        <f t="shared" si="280"/>
        <v>0</v>
      </c>
      <c r="AO297" s="6">
        <f t="shared" si="280"/>
        <v>0</v>
      </c>
      <c r="AP297" s="33">
        <f t="shared" si="280"/>
        <v>0</v>
      </c>
      <c r="AQ297" s="33"/>
      <c r="AR297" s="6">
        <f t="shared" si="281"/>
        <v>0</v>
      </c>
      <c r="AS297" s="6">
        <f t="shared" si="281"/>
        <v>0</v>
      </c>
      <c r="AT297" s="6">
        <f t="shared" si="281"/>
        <v>0</v>
      </c>
      <c r="AU297" s="6">
        <f t="shared" si="281"/>
        <v>0</v>
      </c>
      <c r="AV297" s="6">
        <f t="shared" si="281"/>
        <v>0</v>
      </c>
      <c r="AW297" s="6">
        <f t="shared" si="281"/>
        <v>0</v>
      </c>
      <c r="AX297" s="6">
        <f t="shared" si="281"/>
        <v>0</v>
      </c>
      <c r="AY297" s="6">
        <f t="shared" si="281"/>
        <v>0</v>
      </c>
      <c r="AZ297" s="33">
        <f t="shared" si="281"/>
        <v>0</v>
      </c>
      <c r="BA297" s="33"/>
      <c r="BB297" s="33"/>
      <c r="BC297" s="6">
        <f t="shared" si="282"/>
        <v>0</v>
      </c>
    </row>
    <row r="298" spans="1:55" s="1" customFormat="1" ht="24" customHeight="1" x14ac:dyDescent="0.2">
      <c r="A298" s="41" t="s">
        <v>548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4" t="s">
        <v>549</v>
      </c>
      <c r="N298" s="44"/>
      <c r="O298" s="44" t="s">
        <v>67</v>
      </c>
      <c r="P298" s="44"/>
      <c r="Q298" s="44"/>
      <c r="R298" s="44"/>
      <c r="S298" s="44" t="s">
        <v>68</v>
      </c>
      <c r="T298" s="44"/>
      <c r="U298" s="44"/>
      <c r="V298" s="33">
        <f t="shared" si="273"/>
        <v>0</v>
      </c>
      <c r="W298" s="33"/>
      <c r="X298" s="33">
        <f t="shared" si="274"/>
        <v>0</v>
      </c>
      <c r="Y298" s="33"/>
      <c r="Z298" s="33">
        <f t="shared" si="275"/>
        <v>0</v>
      </c>
      <c r="AA298" s="33"/>
      <c r="AB298" s="6">
        <f t="shared" si="276"/>
        <v>0</v>
      </c>
      <c r="AC298" s="33">
        <f t="shared" si="276"/>
        <v>0</v>
      </c>
      <c r="AD298" s="33"/>
      <c r="AE298" s="6">
        <f t="shared" si="277"/>
        <v>0</v>
      </c>
      <c r="AF298" s="33">
        <f t="shared" si="277"/>
        <v>0</v>
      </c>
      <c r="AG298" s="33"/>
      <c r="AH298" s="6">
        <f t="shared" si="278"/>
        <v>0</v>
      </c>
      <c r="AI298" s="33">
        <f t="shared" si="278"/>
        <v>0</v>
      </c>
      <c r="AJ298" s="33"/>
      <c r="AK298" s="6">
        <f t="shared" si="279"/>
        <v>0</v>
      </c>
      <c r="AL298" s="33">
        <f t="shared" si="279"/>
        <v>0</v>
      </c>
      <c r="AM298" s="33"/>
      <c r="AN298" s="6">
        <f t="shared" si="280"/>
        <v>0</v>
      </c>
      <c r="AO298" s="6">
        <f t="shared" si="280"/>
        <v>0</v>
      </c>
      <c r="AP298" s="33">
        <f t="shared" si="280"/>
        <v>0</v>
      </c>
      <c r="AQ298" s="33"/>
      <c r="AR298" s="6">
        <f t="shared" si="281"/>
        <v>0</v>
      </c>
      <c r="AS298" s="6">
        <f t="shared" si="281"/>
        <v>0</v>
      </c>
      <c r="AT298" s="6">
        <f t="shared" si="281"/>
        <v>0</v>
      </c>
      <c r="AU298" s="6">
        <f t="shared" si="281"/>
        <v>0</v>
      </c>
      <c r="AV298" s="6">
        <f t="shared" si="281"/>
        <v>0</v>
      </c>
      <c r="AW298" s="6">
        <f t="shared" si="281"/>
        <v>0</v>
      </c>
      <c r="AX298" s="6">
        <f t="shared" si="281"/>
        <v>0</v>
      </c>
      <c r="AY298" s="6">
        <f t="shared" si="281"/>
        <v>0</v>
      </c>
      <c r="AZ298" s="33">
        <f t="shared" si="281"/>
        <v>0</v>
      </c>
      <c r="BA298" s="33"/>
      <c r="BB298" s="33"/>
      <c r="BC298" s="6">
        <f t="shared" si="282"/>
        <v>0</v>
      </c>
    </row>
    <row r="299" spans="1:55" s="1" customFormat="1" ht="24" customHeight="1" x14ac:dyDescent="0.2">
      <c r="A299" s="42" t="s">
        <v>550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8" t="s">
        <v>551</v>
      </c>
      <c r="N299" s="38"/>
      <c r="O299" s="38" t="s">
        <v>67</v>
      </c>
      <c r="P299" s="38"/>
      <c r="Q299" s="38"/>
      <c r="R299" s="38"/>
      <c r="S299" s="38" t="s">
        <v>68</v>
      </c>
      <c r="T299" s="38"/>
      <c r="U299" s="38"/>
      <c r="V299" s="33">
        <f t="shared" si="273"/>
        <v>0</v>
      </c>
      <c r="W299" s="33"/>
      <c r="X299" s="33">
        <f t="shared" si="274"/>
        <v>0</v>
      </c>
      <c r="Y299" s="33"/>
      <c r="Z299" s="33">
        <f t="shared" si="275"/>
        <v>0</v>
      </c>
      <c r="AA299" s="33"/>
      <c r="AB299" s="6">
        <f t="shared" si="276"/>
        <v>0</v>
      </c>
      <c r="AC299" s="33">
        <f t="shared" si="276"/>
        <v>0</v>
      </c>
      <c r="AD299" s="33"/>
      <c r="AE299" s="6">
        <f t="shared" si="277"/>
        <v>0</v>
      </c>
      <c r="AF299" s="33">
        <f t="shared" si="277"/>
        <v>0</v>
      </c>
      <c r="AG299" s="33"/>
      <c r="AH299" s="6">
        <f t="shared" si="278"/>
        <v>0</v>
      </c>
      <c r="AI299" s="33">
        <f t="shared" si="278"/>
        <v>0</v>
      </c>
      <c r="AJ299" s="33"/>
      <c r="AK299" s="6">
        <f t="shared" si="279"/>
        <v>0</v>
      </c>
      <c r="AL299" s="33">
        <f t="shared" si="279"/>
        <v>0</v>
      </c>
      <c r="AM299" s="33"/>
      <c r="AN299" s="6">
        <f t="shared" si="280"/>
        <v>0</v>
      </c>
      <c r="AO299" s="6">
        <f t="shared" si="280"/>
        <v>0</v>
      </c>
      <c r="AP299" s="33">
        <f t="shared" si="280"/>
        <v>0</v>
      </c>
      <c r="AQ299" s="33"/>
      <c r="AR299" s="6">
        <f t="shared" si="281"/>
        <v>0</v>
      </c>
      <c r="AS299" s="6">
        <f t="shared" si="281"/>
        <v>0</v>
      </c>
      <c r="AT299" s="6">
        <f t="shared" si="281"/>
        <v>0</v>
      </c>
      <c r="AU299" s="6">
        <f t="shared" si="281"/>
        <v>0</v>
      </c>
      <c r="AV299" s="6">
        <f t="shared" si="281"/>
        <v>0</v>
      </c>
      <c r="AW299" s="6">
        <f t="shared" si="281"/>
        <v>0</v>
      </c>
      <c r="AX299" s="6">
        <f t="shared" si="281"/>
        <v>0</v>
      </c>
      <c r="AY299" s="6">
        <f t="shared" si="281"/>
        <v>0</v>
      </c>
      <c r="AZ299" s="33">
        <f t="shared" si="281"/>
        <v>0</v>
      </c>
      <c r="BA299" s="33"/>
      <c r="BB299" s="33"/>
      <c r="BC299" s="6">
        <f t="shared" si="282"/>
        <v>0</v>
      </c>
    </row>
    <row r="300" spans="1:55" s="1" customFormat="1" ht="33.950000000000003" customHeight="1" x14ac:dyDescent="0.2">
      <c r="A300" s="41" t="s">
        <v>552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4" t="s">
        <v>553</v>
      </c>
      <c r="N300" s="44"/>
      <c r="O300" s="44" t="s">
        <v>67</v>
      </c>
      <c r="P300" s="44"/>
      <c r="Q300" s="44"/>
      <c r="R300" s="44"/>
      <c r="S300" s="44" t="s">
        <v>68</v>
      </c>
      <c r="T300" s="44"/>
      <c r="U300" s="44"/>
      <c r="V300" s="33">
        <f t="shared" si="273"/>
        <v>0</v>
      </c>
      <c r="W300" s="33"/>
      <c r="X300" s="33">
        <f t="shared" si="274"/>
        <v>0</v>
      </c>
      <c r="Y300" s="33"/>
      <c r="Z300" s="33">
        <f t="shared" si="275"/>
        <v>0</v>
      </c>
      <c r="AA300" s="33"/>
      <c r="AB300" s="6">
        <f t="shared" si="276"/>
        <v>0</v>
      </c>
      <c r="AC300" s="33">
        <f t="shared" si="276"/>
        <v>0</v>
      </c>
      <c r="AD300" s="33"/>
      <c r="AE300" s="6">
        <f t="shared" si="277"/>
        <v>0</v>
      </c>
      <c r="AF300" s="33">
        <f t="shared" si="277"/>
        <v>0</v>
      </c>
      <c r="AG300" s="33"/>
      <c r="AH300" s="6">
        <f t="shared" si="278"/>
        <v>0</v>
      </c>
      <c r="AI300" s="33">
        <f t="shared" si="278"/>
        <v>0</v>
      </c>
      <c r="AJ300" s="33"/>
      <c r="AK300" s="6">
        <f t="shared" si="279"/>
        <v>0</v>
      </c>
      <c r="AL300" s="33">
        <f t="shared" si="279"/>
        <v>0</v>
      </c>
      <c r="AM300" s="33"/>
      <c r="AN300" s="6">
        <f t="shared" si="280"/>
        <v>0</v>
      </c>
      <c r="AO300" s="6">
        <f t="shared" si="280"/>
        <v>0</v>
      </c>
      <c r="AP300" s="33">
        <f t="shared" si="280"/>
        <v>0</v>
      </c>
      <c r="AQ300" s="33"/>
      <c r="AR300" s="6">
        <f t="shared" si="281"/>
        <v>0</v>
      </c>
      <c r="AS300" s="6">
        <f t="shared" si="281"/>
        <v>0</v>
      </c>
      <c r="AT300" s="6">
        <f t="shared" si="281"/>
        <v>0</v>
      </c>
      <c r="AU300" s="6">
        <f t="shared" si="281"/>
        <v>0</v>
      </c>
      <c r="AV300" s="6">
        <f t="shared" si="281"/>
        <v>0</v>
      </c>
      <c r="AW300" s="6">
        <f t="shared" si="281"/>
        <v>0</v>
      </c>
      <c r="AX300" s="6">
        <f t="shared" si="281"/>
        <v>0</v>
      </c>
      <c r="AY300" s="6">
        <f t="shared" si="281"/>
        <v>0</v>
      </c>
      <c r="AZ300" s="33">
        <f t="shared" si="281"/>
        <v>0</v>
      </c>
      <c r="BA300" s="33"/>
      <c r="BB300" s="33"/>
      <c r="BC300" s="6">
        <f t="shared" si="282"/>
        <v>0</v>
      </c>
    </row>
    <row r="301" spans="1:55" s="1" customFormat="1" ht="24" customHeight="1" x14ac:dyDescent="0.2">
      <c r="A301" s="41" t="s">
        <v>554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 t="s">
        <v>555</v>
      </c>
      <c r="N301" s="44"/>
      <c r="O301" s="44" t="s">
        <v>67</v>
      </c>
      <c r="P301" s="44"/>
      <c r="Q301" s="44"/>
      <c r="R301" s="44"/>
      <c r="S301" s="44" t="s">
        <v>68</v>
      </c>
      <c r="T301" s="44"/>
      <c r="U301" s="44"/>
      <c r="V301" s="33">
        <f>250000</f>
        <v>250000</v>
      </c>
      <c r="W301" s="33"/>
      <c r="X301" s="34" t="s">
        <v>243</v>
      </c>
      <c r="Y301" s="34"/>
      <c r="Z301" s="33">
        <f t="shared" si="275"/>
        <v>0</v>
      </c>
      <c r="AA301" s="33"/>
      <c r="AB301" s="4" t="s">
        <v>243</v>
      </c>
      <c r="AC301" s="33">
        <f>0</f>
        <v>0</v>
      </c>
      <c r="AD301" s="33"/>
      <c r="AE301" s="4" t="s">
        <v>243</v>
      </c>
      <c r="AF301" s="33">
        <f>0</f>
        <v>0</v>
      </c>
      <c r="AG301" s="33"/>
      <c r="AH301" s="4" t="s">
        <v>243</v>
      </c>
      <c r="AI301" s="33">
        <f>0</f>
        <v>0</v>
      </c>
      <c r="AJ301" s="33"/>
      <c r="AK301" s="4" t="s">
        <v>243</v>
      </c>
      <c r="AL301" s="33">
        <f>250000</f>
        <v>250000</v>
      </c>
      <c r="AM301" s="33"/>
      <c r="AN301" s="4" t="s">
        <v>243</v>
      </c>
      <c r="AO301" s="6">
        <f>0</f>
        <v>0</v>
      </c>
      <c r="AP301" s="34" t="s">
        <v>243</v>
      </c>
      <c r="AQ301" s="34"/>
      <c r="AR301" s="6">
        <f>0</f>
        <v>0</v>
      </c>
      <c r="AS301" s="4" t="s">
        <v>243</v>
      </c>
      <c r="AT301" s="6">
        <f>0</f>
        <v>0</v>
      </c>
      <c r="AU301" s="4" t="s">
        <v>243</v>
      </c>
      <c r="AV301" s="6">
        <f>0</f>
        <v>0</v>
      </c>
      <c r="AW301" s="4" t="s">
        <v>243</v>
      </c>
      <c r="AX301" s="6">
        <f>0</f>
        <v>0</v>
      </c>
      <c r="AY301" s="4" t="s">
        <v>243</v>
      </c>
      <c r="AZ301" s="33">
        <f>0</f>
        <v>0</v>
      </c>
      <c r="BA301" s="33"/>
      <c r="BB301" s="33"/>
      <c r="BC301" s="4" t="s">
        <v>243</v>
      </c>
    </row>
    <row r="302" spans="1:55" s="1" customFormat="1" ht="14.1" customHeight="1" x14ac:dyDescent="0.2">
      <c r="A302" s="41" t="s">
        <v>556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 t="s">
        <v>557</v>
      </c>
      <c r="N302" s="44"/>
      <c r="O302" s="44" t="s">
        <v>67</v>
      </c>
      <c r="P302" s="44"/>
      <c r="Q302" s="44"/>
      <c r="R302" s="44"/>
      <c r="S302" s="44" t="s">
        <v>68</v>
      </c>
      <c r="T302" s="44"/>
      <c r="U302" s="44"/>
      <c r="V302" s="33">
        <f>0</f>
        <v>0</v>
      </c>
      <c r="W302" s="33"/>
      <c r="X302" s="34" t="s">
        <v>243</v>
      </c>
      <c r="Y302" s="34"/>
      <c r="Z302" s="33">
        <f t="shared" si="275"/>
        <v>0</v>
      </c>
      <c r="AA302" s="33"/>
      <c r="AB302" s="4" t="s">
        <v>243</v>
      </c>
      <c r="AC302" s="34" t="s">
        <v>243</v>
      </c>
      <c r="AD302" s="34"/>
      <c r="AE302" s="4" t="s">
        <v>243</v>
      </c>
      <c r="AF302" s="34" t="s">
        <v>243</v>
      </c>
      <c r="AG302" s="34"/>
      <c r="AH302" s="4" t="s">
        <v>243</v>
      </c>
      <c r="AI302" s="34" t="s">
        <v>243</v>
      </c>
      <c r="AJ302" s="34"/>
      <c r="AK302" s="4" t="s">
        <v>243</v>
      </c>
      <c r="AL302" s="34" t="s">
        <v>243</v>
      </c>
      <c r="AM302" s="34"/>
      <c r="AN302" s="4" t="s">
        <v>243</v>
      </c>
      <c r="AO302" s="6">
        <f>0</f>
        <v>0</v>
      </c>
      <c r="AP302" s="34" t="s">
        <v>243</v>
      </c>
      <c r="AQ302" s="34"/>
      <c r="AR302" s="6">
        <f>0</f>
        <v>0</v>
      </c>
      <c r="AS302" s="4" t="s">
        <v>243</v>
      </c>
      <c r="AT302" s="4" t="s">
        <v>243</v>
      </c>
      <c r="AU302" s="4" t="s">
        <v>243</v>
      </c>
      <c r="AV302" s="4" t="s">
        <v>243</v>
      </c>
      <c r="AW302" s="4" t="s">
        <v>243</v>
      </c>
      <c r="AX302" s="4" t="s">
        <v>243</v>
      </c>
      <c r="AY302" s="4" t="s">
        <v>243</v>
      </c>
      <c r="AZ302" s="34" t="s">
        <v>243</v>
      </c>
      <c r="BA302" s="34"/>
      <c r="BB302" s="34"/>
      <c r="BC302" s="4" t="s">
        <v>243</v>
      </c>
    </row>
    <row r="303" spans="1:55" s="1" customFormat="1" ht="33.950000000000003" customHeight="1" x14ac:dyDescent="0.2">
      <c r="A303" s="41" t="s">
        <v>558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4" t="s">
        <v>559</v>
      </c>
      <c r="N303" s="44"/>
      <c r="O303" s="44" t="s">
        <v>67</v>
      </c>
      <c r="P303" s="44"/>
      <c r="Q303" s="44"/>
      <c r="R303" s="44"/>
      <c r="S303" s="44" t="s">
        <v>68</v>
      </c>
      <c r="T303" s="44"/>
      <c r="U303" s="44"/>
      <c r="V303" s="33">
        <f>0</f>
        <v>0</v>
      </c>
      <c r="W303" s="33"/>
      <c r="X303" s="33">
        <f>0</f>
        <v>0</v>
      </c>
      <c r="Y303" s="33"/>
      <c r="Z303" s="33">
        <f t="shared" si="275"/>
        <v>0</v>
      </c>
      <c r="AA303" s="33"/>
      <c r="AB303" s="6">
        <f>0</f>
        <v>0</v>
      </c>
      <c r="AC303" s="33">
        <f>0</f>
        <v>0</v>
      </c>
      <c r="AD303" s="33"/>
      <c r="AE303" s="6">
        <f>0</f>
        <v>0</v>
      </c>
      <c r="AF303" s="33">
        <f>0</f>
        <v>0</v>
      </c>
      <c r="AG303" s="33"/>
      <c r="AH303" s="6">
        <f>0</f>
        <v>0</v>
      </c>
      <c r="AI303" s="33">
        <f>0</f>
        <v>0</v>
      </c>
      <c r="AJ303" s="33"/>
      <c r="AK303" s="6">
        <f>0</f>
        <v>0</v>
      </c>
      <c r="AL303" s="33">
        <f>0</f>
        <v>0</v>
      </c>
      <c r="AM303" s="33"/>
      <c r="AN303" s="6">
        <f>0</f>
        <v>0</v>
      </c>
      <c r="AO303" s="6">
        <f>0</f>
        <v>0</v>
      </c>
      <c r="AP303" s="33">
        <f>0</f>
        <v>0</v>
      </c>
      <c r="AQ303" s="33"/>
      <c r="AR303" s="6">
        <f>0</f>
        <v>0</v>
      </c>
      <c r="AS303" s="6">
        <f t="shared" ref="AS303:AZ304" si="283">0</f>
        <v>0</v>
      </c>
      <c r="AT303" s="6">
        <f t="shared" si="283"/>
        <v>0</v>
      </c>
      <c r="AU303" s="6">
        <f t="shared" si="283"/>
        <v>0</v>
      </c>
      <c r="AV303" s="6">
        <f t="shared" si="283"/>
        <v>0</v>
      </c>
      <c r="AW303" s="6">
        <f t="shared" si="283"/>
        <v>0</v>
      </c>
      <c r="AX303" s="6">
        <f t="shared" si="283"/>
        <v>0</v>
      </c>
      <c r="AY303" s="6">
        <f t="shared" si="283"/>
        <v>0</v>
      </c>
      <c r="AZ303" s="33">
        <f t="shared" si="283"/>
        <v>0</v>
      </c>
      <c r="BA303" s="33"/>
      <c r="BB303" s="33"/>
      <c r="BC303" s="6">
        <f>0</f>
        <v>0</v>
      </c>
    </row>
    <row r="304" spans="1:55" s="1" customFormat="1" ht="24" customHeight="1" x14ac:dyDescent="0.2">
      <c r="A304" s="41" t="s">
        <v>560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4" t="s">
        <v>561</v>
      </c>
      <c r="N304" s="44"/>
      <c r="O304" s="44" t="s">
        <v>67</v>
      </c>
      <c r="P304" s="44"/>
      <c r="Q304" s="44"/>
      <c r="R304" s="44"/>
      <c r="S304" s="44" t="s">
        <v>68</v>
      </c>
      <c r="T304" s="44"/>
      <c r="U304" s="44"/>
      <c r="V304" s="33">
        <f>0</f>
        <v>0</v>
      </c>
      <c r="W304" s="33"/>
      <c r="X304" s="33">
        <f>0</f>
        <v>0</v>
      </c>
      <c r="Y304" s="33"/>
      <c r="Z304" s="33">
        <f t="shared" si="275"/>
        <v>0</v>
      </c>
      <c r="AA304" s="33"/>
      <c r="AB304" s="6">
        <f>0</f>
        <v>0</v>
      </c>
      <c r="AC304" s="33">
        <f>0</f>
        <v>0</v>
      </c>
      <c r="AD304" s="33"/>
      <c r="AE304" s="6">
        <f>0</f>
        <v>0</v>
      </c>
      <c r="AF304" s="33">
        <f>0</f>
        <v>0</v>
      </c>
      <c r="AG304" s="33"/>
      <c r="AH304" s="6">
        <f>0</f>
        <v>0</v>
      </c>
      <c r="AI304" s="33">
        <f>0</f>
        <v>0</v>
      </c>
      <c r="AJ304" s="33"/>
      <c r="AK304" s="6">
        <f>0</f>
        <v>0</v>
      </c>
      <c r="AL304" s="33">
        <f>0</f>
        <v>0</v>
      </c>
      <c r="AM304" s="33"/>
      <c r="AN304" s="6">
        <f>0</f>
        <v>0</v>
      </c>
      <c r="AO304" s="6">
        <f>0</f>
        <v>0</v>
      </c>
      <c r="AP304" s="33">
        <f>0</f>
        <v>0</v>
      </c>
      <c r="AQ304" s="33"/>
      <c r="AR304" s="6">
        <f>0</f>
        <v>0</v>
      </c>
      <c r="AS304" s="6">
        <f t="shared" si="283"/>
        <v>0</v>
      </c>
      <c r="AT304" s="6">
        <f t="shared" si="283"/>
        <v>0</v>
      </c>
      <c r="AU304" s="6">
        <f t="shared" si="283"/>
        <v>0</v>
      </c>
      <c r="AV304" s="6">
        <f t="shared" si="283"/>
        <v>0</v>
      </c>
      <c r="AW304" s="6">
        <f t="shared" si="283"/>
        <v>0</v>
      </c>
      <c r="AX304" s="6">
        <f t="shared" si="283"/>
        <v>0</v>
      </c>
      <c r="AY304" s="6">
        <f t="shared" si="283"/>
        <v>0</v>
      </c>
      <c r="AZ304" s="33">
        <f t="shared" si="283"/>
        <v>0</v>
      </c>
      <c r="BA304" s="33"/>
      <c r="BB304" s="33"/>
      <c r="BC304" s="6">
        <f>0</f>
        <v>0</v>
      </c>
    </row>
    <row r="305" spans="1:55" s="1" customFormat="1" ht="14.1" customHeight="1" x14ac:dyDescent="0.2">
      <c r="A305" s="35" t="s">
        <v>562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 t="s">
        <v>16</v>
      </c>
      <c r="N305" s="36"/>
      <c r="O305" s="36" t="s">
        <v>16</v>
      </c>
      <c r="P305" s="36"/>
      <c r="Q305" s="36"/>
      <c r="R305" s="36"/>
      <c r="S305" s="36" t="s">
        <v>16</v>
      </c>
      <c r="T305" s="36"/>
      <c r="U305" s="36"/>
      <c r="V305" s="29" t="s">
        <v>16</v>
      </c>
      <c r="W305" s="29"/>
      <c r="X305" s="29" t="s">
        <v>16</v>
      </c>
      <c r="Y305" s="29"/>
      <c r="Z305" s="29" t="s">
        <v>16</v>
      </c>
      <c r="AA305" s="29"/>
      <c r="AB305" s="7" t="s">
        <v>16</v>
      </c>
      <c r="AC305" s="29" t="s">
        <v>16</v>
      </c>
      <c r="AD305" s="29"/>
      <c r="AE305" s="7" t="s">
        <v>16</v>
      </c>
      <c r="AF305" s="29" t="s">
        <v>16</v>
      </c>
      <c r="AG305" s="29"/>
      <c r="AH305" s="7" t="s">
        <v>16</v>
      </c>
      <c r="AI305" s="29" t="s">
        <v>16</v>
      </c>
      <c r="AJ305" s="29"/>
      <c r="AK305" s="7" t="s">
        <v>16</v>
      </c>
      <c r="AL305" s="29" t="s">
        <v>16</v>
      </c>
      <c r="AM305" s="29"/>
      <c r="AN305" s="7" t="s">
        <v>16</v>
      </c>
      <c r="AO305" s="7" t="s">
        <v>16</v>
      </c>
      <c r="AP305" s="29" t="s">
        <v>16</v>
      </c>
      <c r="AQ305" s="29"/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7" t="s">
        <v>16</v>
      </c>
      <c r="AZ305" s="29" t="s">
        <v>16</v>
      </c>
      <c r="BA305" s="29"/>
      <c r="BB305" s="29"/>
      <c r="BC305" s="7" t="s">
        <v>16</v>
      </c>
    </row>
    <row r="306" spans="1:55" s="1" customFormat="1" ht="14.1" customHeight="1" x14ac:dyDescent="0.2">
      <c r="A306" s="10" t="s">
        <v>16</v>
      </c>
      <c r="B306" s="51" t="s">
        <v>563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1" t="s">
        <v>564</v>
      </c>
      <c r="N306" s="31"/>
      <c r="O306" s="31" t="s">
        <v>67</v>
      </c>
      <c r="P306" s="31"/>
      <c r="Q306" s="31"/>
      <c r="R306" s="31"/>
      <c r="S306" s="31" t="s">
        <v>68</v>
      </c>
      <c r="T306" s="31"/>
      <c r="U306" s="31"/>
      <c r="V306" s="27">
        <f>0</f>
        <v>0</v>
      </c>
      <c r="W306" s="27"/>
      <c r="X306" s="27">
        <f>0</f>
        <v>0</v>
      </c>
      <c r="Y306" s="27"/>
      <c r="Z306" s="27">
        <f>0</f>
        <v>0</v>
      </c>
      <c r="AA306" s="27"/>
      <c r="AB306" s="8">
        <f t="shared" ref="AB306:AC309" si="284">0</f>
        <v>0</v>
      </c>
      <c r="AC306" s="27">
        <f t="shared" si="284"/>
        <v>0</v>
      </c>
      <c r="AD306" s="27"/>
      <c r="AE306" s="8">
        <f t="shared" ref="AE306:AF309" si="285">0</f>
        <v>0</v>
      </c>
      <c r="AF306" s="27">
        <f t="shared" si="285"/>
        <v>0</v>
      </c>
      <c r="AG306" s="27"/>
      <c r="AH306" s="8">
        <f t="shared" ref="AH306:AI309" si="286">0</f>
        <v>0</v>
      </c>
      <c r="AI306" s="27">
        <f t="shared" si="286"/>
        <v>0</v>
      </c>
      <c r="AJ306" s="27"/>
      <c r="AK306" s="8">
        <f t="shared" ref="AK306:AL308" si="287">0</f>
        <v>0</v>
      </c>
      <c r="AL306" s="27">
        <f t="shared" si="287"/>
        <v>0</v>
      </c>
      <c r="AM306" s="27"/>
      <c r="AN306" s="8">
        <f t="shared" ref="AN306:AP308" si="288">0</f>
        <v>0</v>
      </c>
      <c r="AO306" s="8">
        <f t="shared" si="288"/>
        <v>0</v>
      </c>
      <c r="AP306" s="27">
        <f t="shared" si="288"/>
        <v>0</v>
      </c>
      <c r="AQ306" s="27"/>
      <c r="AR306" s="8">
        <f t="shared" ref="AR306:AZ308" si="289">0</f>
        <v>0</v>
      </c>
      <c r="AS306" s="8">
        <f t="shared" si="289"/>
        <v>0</v>
      </c>
      <c r="AT306" s="8">
        <f t="shared" si="289"/>
        <v>0</v>
      </c>
      <c r="AU306" s="8">
        <f t="shared" si="289"/>
        <v>0</v>
      </c>
      <c r="AV306" s="8">
        <f t="shared" si="289"/>
        <v>0</v>
      </c>
      <c r="AW306" s="8">
        <f t="shared" si="289"/>
        <v>0</v>
      </c>
      <c r="AX306" s="8">
        <f t="shared" si="289"/>
        <v>0</v>
      </c>
      <c r="AY306" s="8">
        <f t="shared" si="289"/>
        <v>0</v>
      </c>
      <c r="AZ306" s="27">
        <f t="shared" si="289"/>
        <v>0</v>
      </c>
      <c r="BA306" s="27"/>
      <c r="BB306" s="27"/>
      <c r="BC306" s="8">
        <f>0</f>
        <v>0</v>
      </c>
    </row>
    <row r="307" spans="1:55" s="1" customFormat="1" ht="14.1" customHeight="1" x14ac:dyDescent="0.2">
      <c r="A307" s="11" t="s">
        <v>16</v>
      </c>
      <c r="B307" s="50" t="s">
        <v>565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38" t="s">
        <v>566</v>
      </c>
      <c r="N307" s="38"/>
      <c r="O307" s="38" t="s">
        <v>67</v>
      </c>
      <c r="P307" s="38"/>
      <c r="Q307" s="38"/>
      <c r="R307" s="38"/>
      <c r="S307" s="38" t="s">
        <v>68</v>
      </c>
      <c r="T307" s="38"/>
      <c r="U307" s="38"/>
      <c r="V307" s="33">
        <f>0</f>
        <v>0</v>
      </c>
      <c r="W307" s="33"/>
      <c r="X307" s="33">
        <f>0</f>
        <v>0</v>
      </c>
      <c r="Y307" s="33"/>
      <c r="Z307" s="33">
        <f>0</f>
        <v>0</v>
      </c>
      <c r="AA307" s="33"/>
      <c r="AB307" s="6">
        <f t="shared" si="284"/>
        <v>0</v>
      </c>
      <c r="AC307" s="33">
        <f t="shared" si="284"/>
        <v>0</v>
      </c>
      <c r="AD307" s="33"/>
      <c r="AE307" s="6">
        <f t="shared" si="285"/>
        <v>0</v>
      </c>
      <c r="AF307" s="33">
        <f t="shared" si="285"/>
        <v>0</v>
      </c>
      <c r="AG307" s="33"/>
      <c r="AH307" s="6">
        <f t="shared" si="286"/>
        <v>0</v>
      </c>
      <c r="AI307" s="33">
        <f t="shared" si="286"/>
        <v>0</v>
      </c>
      <c r="AJ307" s="33"/>
      <c r="AK307" s="6">
        <f t="shared" si="287"/>
        <v>0</v>
      </c>
      <c r="AL307" s="33">
        <f t="shared" si="287"/>
        <v>0</v>
      </c>
      <c r="AM307" s="33"/>
      <c r="AN307" s="6">
        <f t="shared" si="288"/>
        <v>0</v>
      </c>
      <c r="AO307" s="6">
        <f t="shared" si="288"/>
        <v>0</v>
      </c>
      <c r="AP307" s="33">
        <f t="shared" si="288"/>
        <v>0</v>
      </c>
      <c r="AQ307" s="33"/>
      <c r="AR307" s="6">
        <f t="shared" si="289"/>
        <v>0</v>
      </c>
      <c r="AS307" s="6">
        <f t="shared" si="289"/>
        <v>0</v>
      </c>
      <c r="AT307" s="6">
        <f t="shared" si="289"/>
        <v>0</v>
      </c>
      <c r="AU307" s="6">
        <f t="shared" si="289"/>
        <v>0</v>
      </c>
      <c r="AV307" s="6">
        <f t="shared" si="289"/>
        <v>0</v>
      </c>
      <c r="AW307" s="6">
        <f t="shared" si="289"/>
        <v>0</v>
      </c>
      <c r="AX307" s="6">
        <f t="shared" si="289"/>
        <v>0</v>
      </c>
      <c r="AY307" s="6">
        <f t="shared" si="289"/>
        <v>0</v>
      </c>
      <c r="AZ307" s="33">
        <f t="shared" si="289"/>
        <v>0</v>
      </c>
      <c r="BA307" s="33"/>
      <c r="BB307" s="33"/>
      <c r="BC307" s="6">
        <f>0</f>
        <v>0</v>
      </c>
    </row>
    <row r="308" spans="1:55" s="1" customFormat="1" ht="14.1" customHeight="1" x14ac:dyDescent="0.2">
      <c r="A308" s="41" t="s">
        <v>567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4" t="s">
        <v>568</v>
      </c>
      <c r="N308" s="44"/>
      <c r="O308" s="44" t="s">
        <v>67</v>
      </c>
      <c r="P308" s="44"/>
      <c r="Q308" s="44"/>
      <c r="R308" s="44"/>
      <c r="S308" s="44" t="s">
        <v>68</v>
      </c>
      <c r="T308" s="44"/>
      <c r="U308" s="44"/>
      <c r="V308" s="33">
        <f>0</f>
        <v>0</v>
      </c>
      <c r="W308" s="33"/>
      <c r="X308" s="33">
        <f>0</f>
        <v>0</v>
      </c>
      <c r="Y308" s="33"/>
      <c r="Z308" s="33">
        <f>0</f>
        <v>0</v>
      </c>
      <c r="AA308" s="33"/>
      <c r="AB308" s="6">
        <f t="shared" si="284"/>
        <v>0</v>
      </c>
      <c r="AC308" s="33">
        <f t="shared" si="284"/>
        <v>0</v>
      </c>
      <c r="AD308" s="33"/>
      <c r="AE308" s="6">
        <f t="shared" si="285"/>
        <v>0</v>
      </c>
      <c r="AF308" s="33">
        <f t="shared" si="285"/>
        <v>0</v>
      </c>
      <c r="AG308" s="33"/>
      <c r="AH308" s="6">
        <f t="shared" si="286"/>
        <v>0</v>
      </c>
      <c r="AI308" s="33">
        <f t="shared" si="286"/>
        <v>0</v>
      </c>
      <c r="AJ308" s="33"/>
      <c r="AK308" s="6">
        <f t="shared" si="287"/>
        <v>0</v>
      </c>
      <c r="AL308" s="33">
        <f t="shared" si="287"/>
        <v>0</v>
      </c>
      <c r="AM308" s="33"/>
      <c r="AN308" s="6">
        <f t="shared" si="288"/>
        <v>0</v>
      </c>
      <c r="AO308" s="6">
        <f t="shared" si="288"/>
        <v>0</v>
      </c>
      <c r="AP308" s="33">
        <f t="shared" si="288"/>
        <v>0</v>
      </c>
      <c r="AQ308" s="33"/>
      <c r="AR308" s="6">
        <f t="shared" si="289"/>
        <v>0</v>
      </c>
      <c r="AS308" s="6">
        <f t="shared" si="289"/>
        <v>0</v>
      </c>
      <c r="AT308" s="6">
        <f t="shared" si="289"/>
        <v>0</v>
      </c>
      <c r="AU308" s="6">
        <f t="shared" si="289"/>
        <v>0</v>
      </c>
      <c r="AV308" s="6">
        <f t="shared" si="289"/>
        <v>0</v>
      </c>
      <c r="AW308" s="6">
        <f t="shared" si="289"/>
        <v>0</v>
      </c>
      <c r="AX308" s="6">
        <f t="shared" si="289"/>
        <v>0</v>
      </c>
      <c r="AY308" s="6">
        <f t="shared" si="289"/>
        <v>0</v>
      </c>
      <c r="AZ308" s="33">
        <f t="shared" si="289"/>
        <v>0</v>
      </c>
      <c r="BA308" s="33"/>
      <c r="BB308" s="33"/>
      <c r="BC308" s="6">
        <f>0</f>
        <v>0</v>
      </c>
    </row>
    <row r="309" spans="1:55" s="1" customFormat="1" ht="14.1" customHeight="1" x14ac:dyDescent="0.2">
      <c r="A309" s="41" t="s">
        <v>569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4" t="s">
        <v>570</v>
      </c>
      <c r="N309" s="44"/>
      <c r="O309" s="44" t="s">
        <v>67</v>
      </c>
      <c r="P309" s="44"/>
      <c r="Q309" s="44"/>
      <c r="R309" s="44"/>
      <c r="S309" s="44" t="s">
        <v>68</v>
      </c>
      <c r="T309" s="44"/>
      <c r="U309" s="44"/>
      <c r="V309" s="33">
        <f>21926053.1</f>
        <v>21926053.100000001</v>
      </c>
      <c r="W309" s="33"/>
      <c r="X309" s="33">
        <f>0</f>
        <v>0</v>
      </c>
      <c r="Y309" s="33"/>
      <c r="Z309" s="33">
        <f>0</f>
        <v>0</v>
      </c>
      <c r="AA309" s="33"/>
      <c r="AB309" s="6">
        <f t="shared" si="284"/>
        <v>0</v>
      </c>
      <c r="AC309" s="33">
        <f t="shared" si="284"/>
        <v>0</v>
      </c>
      <c r="AD309" s="33"/>
      <c r="AE309" s="6">
        <f t="shared" si="285"/>
        <v>0</v>
      </c>
      <c r="AF309" s="33">
        <f t="shared" si="285"/>
        <v>0</v>
      </c>
      <c r="AG309" s="33"/>
      <c r="AH309" s="6">
        <f t="shared" si="286"/>
        <v>0</v>
      </c>
      <c r="AI309" s="33">
        <f t="shared" si="286"/>
        <v>0</v>
      </c>
      <c r="AJ309" s="33"/>
      <c r="AK309" s="6">
        <f>0</f>
        <v>0</v>
      </c>
      <c r="AL309" s="33">
        <f>21926053.1</f>
        <v>21926053.100000001</v>
      </c>
      <c r="AM309" s="33"/>
      <c r="AN309" s="6">
        <f>0</f>
        <v>0</v>
      </c>
      <c r="AO309" s="6">
        <f>14464485.22</f>
        <v>14464485.220000001</v>
      </c>
      <c r="AP309" s="33">
        <f>0</f>
        <v>0</v>
      </c>
      <c r="AQ309" s="33"/>
      <c r="AR309" s="6">
        <f t="shared" ref="AR309:AY309" si="290">0</f>
        <v>0</v>
      </c>
      <c r="AS309" s="6">
        <f t="shared" si="290"/>
        <v>0</v>
      </c>
      <c r="AT309" s="6">
        <f t="shared" si="290"/>
        <v>0</v>
      </c>
      <c r="AU309" s="6">
        <f t="shared" si="290"/>
        <v>0</v>
      </c>
      <c r="AV309" s="6">
        <f t="shared" si="290"/>
        <v>0</v>
      </c>
      <c r="AW309" s="6">
        <f t="shared" si="290"/>
        <v>0</v>
      </c>
      <c r="AX309" s="6">
        <f t="shared" si="290"/>
        <v>0</v>
      </c>
      <c r="AY309" s="6">
        <f t="shared" si="290"/>
        <v>0</v>
      </c>
      <c r="AZ309" s="33">
        <f>14464485.22</f>
        <v>14464485.220000001</v>
      </c>
      <c r="BA309" s="33"/>
      <c r="BB309" s="33"/>
      <c r="BC309" s="6">
        <f>0</f>
        <v>0</v>
      </c>
    </row>
    <row r="310" spans="1:55" s="1" customFormat="1" ht="14.1" customHeight="1" x14ac:dyDescent="0.2">
      <c r="A310" s="55" t="s">
        <v>16</v>
      </c>
      <c r="B310" s="55"/>
      <c r="C310" s="55"/>
      <c r="D310" s="52" t="s">
        <v>144</v>
      </c>
      <c r="E310" s="52"/>
      <c r="F310" s="52"/>
      <c r="G310" s="52"/>
      <c r="H310" s="52"/>
      <c r="I310" s="52"/>
      <c r="J310" s="52"/>
      <c r="K310" s="52"/>
      <c r="L310" s="52"/>
      <c r="M310" s="36" t="s">
        <v>16</v>
      </c>
      <c r="N310" s="36"/>
      <c r="O310" s="36" t="s">
        <v>16</v>
      </c>
      <c r="P310" s="36"/>
      <c r="Q310" s="36"/>
      <c r="R310" s="36"/>
      <c r="S310" s="36" t="s">
        <v>16</v>
      </c>
      <c r="T310" s="36"/>
      <c r="U310" s="36"/>
      <c r="V310" s="29" t="s">
        <v>16</v>
      </c>
      <c r="W310" s="29"/>
      <c r="X310" s="29" t="s">
        <v>16</v>
      </c>
      <c r="Y310" s="29"/>
      <c r="Z310" s="29" t="s">
        <v>16</v>
      </c>
      <c r="AA310" s="29"/>
      <c r="AB310" s="7" t="s">
        <v>16</v>
      </c>
      <c r="AC310" s="29" t="s">
        <v>16</v>
      </c>
      <c r="AD310" s="29"/>
      <c r="AE310" s="7" t="s">
        <v>16</v>
      </c>
      <c r="AF310" s="29" t="s">
        <v>16</v>
      </c>
      <c r="AG310" s="29"/>
      <c r="AH310" s="7" t="s">
        <v>16</v>
      </c>
      <c r="AI310" s="29" t="s">
        <v>16</v>
      </c>
      <c r="AJ310" s="29"/>
      <c r="AK310" s="7" t="s">
        <v>16</v>
      </c>
      <c r="AL310" s="29" t="s">
        <v>16</v>
      </c>
      <c r="AM310" s="29"/>
      <c r="AN310" s="7" t="s">
        <v>16</v>
      </c>
      <c r="AO310" s="7" t="s">
        <v>16</v>
      </c>
      <c r="AP310" s="29" t="s">
        <v>16</v>
      </c>
      <c r="AQ310" s="29"/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7" t="s">
        <v>16</v>
      </c>
      <c r="AZ310" s="29" t="s">
        <v>16</v>
      </c>
      <c r="BA310" s="29"/>
      <c r="BB310" s="29"/>
      <c r="BC310" s="7" t="s">
        <v>16</v>
      </c>
    </row>
    <row r="311" spans="1:55" s="1" customFormat="1" ht="14.1" customHeight="1" x14ac:dyDescent="0.2">
      <c r="A311" s="54" t="s">
        <v>16</v>
      </c>
      <c r="B311" s="54"/>
      <c r="C311" s="54"/>
      <c r="D311" s="51" t="s">
        <v>571</v>
      </c>
      <c r="E311" s="51"/>
      <c r="F311" s="51"/>
      <c r="G311" s="51"/>
      <c r="H311" s="51"/>
      <c r="I311" s="51"/>
      <c r="J311" s="51"/>
      <c r="K311" s="51"/>
      <c r="L311" s="51"/>
      <c r="M311" s="31" t="s">
        <v>572</v>
      </c>
      <c r="N311" s="31"/>
      <c r="O311" s="31" t="s">
        <v>67</v>
      </c>
      <c r="P311" s="31"/>
      <c r="Q311" s="31"/>
      <c r="R311" s="31"/>
      <c r="S311" s="31" t="s">
        <v>68</v>
      </c>
      <c r="T311" s="31"/>
      <c r="U311" s="31"/>
      <c r="V311" s="27">
        <f>0</f>
        <v>0</v>
      </c>
      <c r="W311" s="27"/>
      <c r="X311" s="27">
        <f>0</f>
        <v>0</v>
      </c>
      <c r="Y311" s="27"/>
      <c r="Z311" s="27">
        <f>0</f>
        <v>0</v>
      </c>
      <c r="AA311" s="27"/>
      <c r="AB311" s="8">
        <f t="shared" ref="AB311:AC314" si="291">0</f>
        <v>0</v>
      </c>
      <c r="AC311" s="27">
        <f t="shared" si="291"/>
        <v>0</v>
      </c>
      <c r="AD311" s="27"/>
      <c r="AE311" s="8">
        <f t="shared" ref="AE311:AF314" si="292">0</f>
        <v>0</v>
      </c>
      <c r="AF311" s="27">
        <f t="shared" si="292"/>
        <v>0</v>
      </c>
      <c r="AG311" s="27"/>
      <c r="AH311" s="8">
        <f t="shared" ref="AH311:AI314" si="293">0</f>
        <v>0</v>
      </c>
      <c r="AI311" s="27">
        <f t="shared" si="293"/>
        <v>0</v>
      </c>
      <c r="AJ311" s="27"/>
      <c r="AK311" s="8">
        <f t="shared" ref="AK311:AL314" si="294">0</f>
        <v>0</v>
      </c>
      <c r="AL311" s="27">
        <f t="shared" si="294"/>
        <v>0</v>
      </c>
      <c r="AM311" s="27"/>
      <c r="AN311" s="8">
        <f t="shared" ref="AN311:AP314" si="295">0</f>
        <v>0</v>
      </c>
      <c r="AO311" s="8">
        <f t="shared" si="295"/>
        <v>0</v>
      </c>
      <c r="AP311" s="27">
        <f t="shared" si="295"/>
        <v>0</v>
      </c>
      <c r="AQ311" s="27"/>
      <c r="AR311" s="8">
        <f t="shared" ref="AR311:AZ315" si="296">0</f>
        <v>0</v>
      </c>
      <c r="AS311" s="8">
        <f t="shared" si="296"/>
        <v>0</v>
      </c>
      <c r="AT311" s="8">
        <f t="shared" si="296"/>
        <v>0</v>
      </c>
      <c r="AU311" s="8">
        <f t="shared" si="296"/>
        <v>0</v>
      </c>
      <c r="AV311" s="8">
        <f t="shared" si="296"/>
        <v>0</v>
      </c>
      <c r="AW311" s="8">
        <f t="shared" si="296"/>
        <v>0</v>
      </c>
      <c r="AX311" s="8">
        <f t="shared" si="296"/>
        <v>0</v>
      </c>
      <c r="AY311" s="8">
        <f t="shared" si="296"/>
        <v>0</v>
      </c>
      <c r="AZ311" s="27">
        <f t="shared" si="296"/>
        <v>0</v>
      </c>
      <c r="BA311" s="27"/>
      <c r="BB311" s="27"/>
      <c r="BC311" s="8">
        <f>0</f>
        <v>0</v>
      </c>
    </row>
    <row r="312" spans="1:55" s="1" customFormat="1" ht="45" customHeight="1" x14ac:dyDescent="0.2">
      <c r="A312" s="53" t="s">
        <v>16</v>
      </c>
      <c r="B312" s="53"/>
      <c r="C312" s="53"/>
      <c r="D312" s="50" t="s">
        <v>573</v>
      </c>
      <c r="E312" s="50"/>
      <c r="F312" s="50"/>
      <c r="G312" s="50"/>
      <c r="H312" s="50"/>
      <c r="I312" s="50"/>
      <c r="J312" s="50"/>
      <c r="K312" s="50"/>
      <c r="L312" s="50"/>
      <c r="M312" s="38" t="s">
        <v>574</v>
      </c>
      <c r="N312" s="38"/>
      <c r="O312" s="38" t="s">
        <v>67</v>
      </c>
      <c r="P312" s="38"/>
      <c r="Q312" s="38"/>
      <c r="R312" s="38"/>
      <c r="S312" s="38" t="s">
        <v>68</v>
      </c>
      <c r="T312" s="38"/>
      <c r="U312" s="38"/>
      <c r="V312" s="33">
        <f>0</f>
        <v>0</v>
      </c>
      <c r="W312" s="33"/>
      <c r="X312" s="33">
        <f>0</f>
        <v>0</v>
      </c>
      <c r="Y312" s="33"/>
      <c r="Z312" s="33">
        <f>0</f>
        <v>0</v>
      </c>
      <c r="AA312" s="33"/>
      <c r="AB312" s="6">
        <f t="shared" si="291"/>
        <v>0</v>
      </c>
      <c r="AC312" s="33">
        <f t="shared" si="291"/>
        <v>0</v>
      </c>
      <c r="AD312" s="33"/>
      <c r="AE312" s="6">
        <f t="shared" si="292"/>
        <v>0</v>
      </c>
      <c r="AF312" s="33">
        <f t="shared" si="292"/>
        <v>0</v>
      </c>
      <c r="AG312" s="33"/>
      <c r="AH312" s="6">
        <f t="shared" si="293"/>
        <v>0</v>
      </c>
      <c r="AI312" s="33">
        <f t="shared" si="293"/>
        <v>0</v>
      </c>
      <c r="AJ312" s="33"/>
      <c r="AK312" s="6">
        <f t="shared" si="294"/>
        <v>0</v>
      </c>
      <c r="AL312" s="33">
        <f t="shared" si="294"/>
        <v>0</v>
      </c>
      <c r="AM312" s="33"/>
      <c r="AN312" s="6">
        <f t="shared" si="295"/>
        <v>0</v>
      </c>
      <c r="AO312" s="6">
        <f t="shared" si="295"/>
        <v>0</v>
      </c>
      <c r="AP312" s="33">
        <f t="shared" si="295"/>
        <v>0</v>
      </c>
      <c r="AQ312" s="33"/>
      <c r="AR312" s="6">
        <f t="shared" si="296"/>
        <v>0</v>
      </c>
      <c r="AS312" s="6">
        <f t="shared" si="296"/>
        <v>0</v>
      </c>
      <c r="AT312" s="6">
        <f t="shared" si="296"/>
        <v>0</v>
      </c>
      <c r="AU312" s="6">
        <f t="shared" si="296"/>
        <v>0</v>
      </c>
      <c r="AV312" s="6">
        <f t="shared" si="296"/>
        <v>0</v>
      </c>
      <c r="AW312" s="6">
        <f t="shared" si="296"/>
        <v>0</v>
      </c>
      <c r="AX312" s="6">
        <f t="shared" si="296"/>
        <v>0</v>
      </c>
      <c r="AY312" s="6">
        <f t="shared" si="296"/>
        <v>0</v>
      </c>
      <c r="AZ312" s="33">
        <f t="shared" si="296"/>
        <v>0</v>
      </c>
      <c r="BA312" s="33"/>
      <c r="BB312" s="33"/>
      <c r="BC312" s="6">
        <f>0</f>
        <v>0</v>
      </c>
    </row>
    <row r="313" spans="1:55" s="1" customFormat="1" ht="24" customHeight="1" x14ac:dyDescent="0.2">
      <c r="A313" s="42" t="s">
        <v>575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8" t="s">
        <v>576</v>
      </c>
      <c r="N313" s="38"/>
      <c r="O313" s="38" t="s">
        <v>67</v>
      </c>
      <c r="P313" s="38"/>
      <c r="Q313" s="38"/>
      <c r="R313" s="38"/>
      <c r="S313" s="38" t="s">
        <v>68</v>
      </c>
      <c r="T313" s="38"/>
      <c r="U313" s="38"/>
      <c r="V313" s="33">
        <f>0</f>
        <v>0</v>
      </c>
      <c r="W313" s="33"/>
      <c r="X313" s="33">
        <f>0</f>
        <v>0</v>
      </c>
      <c r="Y313" s="33"/>
      <c r="Z313" s="33">
        <f>0</f>
        <v>0</v>
      </c>
      <c r="AA313" s="33"/>
      <c r="AB313" s="6">
        <f t="shared" si="291"/>
        <v>0</v>
      </c>
      <c r="AC313" s="33">
        <f t="shared" si="291"/>
        <v>0</v>
      </c>
      <c r="AD313" s="33"/>
      <c r="AE313" s="6">
        <f t="shared" si="292"/>
        <v>0</v>
      </c>
      <c r="AF313" s="33">
        <f t="shared" si="292"/>
        <v>0</v>
      </c>
      <c r="AG313" s="33"/>
      <c r="AH313" s="6">
        <f t="shared" si="293"/>
        <v>0</v>
      </c>
      <c r="AI313" s="33">
        <f t="shared" si="293"/>
        <v>0</v>
      </c>
      <c r="AJ313" s="33"/>
      <c r="AK313" s="6">
        <f t="shared" si="294"/>
        <v>0</v>
      </c>
      <c r="AL313" s="33">
        <f t="shared" si="294"/>
        <v>0</v>
      </c>
      <c r="AM313" s="33"/>
      <c r="AN313" s="6">
        <f t="shared" si="295"/>
        <v>0</v>
      </c>
      <c r="AO313" s="6">
        <f t="shared" si="295"/>
        <v>0</v>
      </c>
      <c r="AP313" s="33">
        <f t="shared" si="295"/>
        <v>0</v>
      </c>
      <c r="AQ313" s="33"/>
      <c r="AR313" s="6">
        <f t="shared" si="296"/>
        <v>0</v>
      </c>
      <c r="AS313" s="6">
        <f t="shared" si="296"/>
        <v>0</v>
      </c>
      <c r="AT313" s="6">
        <f t="shared" si="296"/>
        <v>0</v>
      </c>
      <c r="AU313" s="6">
        <f t="shared" si="296"/>
        <v>0</v>
      </c>
      <c r="AV313" s="6">
        <f t="shared" si="296"/>
        <v>0</v>
      </c>
      <c r="AW313" s="6">
        <f t="shared" si="296"/>
        <v>0</v>
      </c>
      <c r="AX313" s="6">
        <f t="shared" si="296"/>
        <v>0</v>
      </c>
      <c r="AY313" s="6">
        <f t="shared" si="296"/>
        <v>0</v>
      </c>
      <c r="AZ313" s="33">
        <f t="shared" si="296"/>
        <v>0</v>
      </c>
      <c r="BA313" s="33"/>
      <c r="BB313" s="33"/>
      <c r="BC313" s="6">
        <f>0</f>
        <v>0</v>
      </c>
    </row>
    <row r="314" spans="1:55" s="1" customFormat="1" ht="14.1" customHeight="1" x14ac:dyDescent="0.2">
      <c r="A314" s="41" t="s">
        <v>577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4" t="s">
        <v>578</v>
      </c>
      <c r="N314" s="44"/>
      <c r="O314" s="44" t="s">
        <v>67</v>
      </c>
      <c r="P314" s="44"/>
      <c r="Q314" s="44"/>
      <c r="R314" s="44"/>
      <c r="S314" s="44" t="s">
        <v>68</v>
      </c>
      <c r="T314" s="44"/>
      <c r="U314" s="44"/>
      <c r="V314" s="33">
        <f>0</f>
        <v>0</v>
      </c>
      <c r="W314" s="33"/>
      <c r="X314" s="33">
        <f>0</f>
        <v>0</v>
      </c>
      <c r="Y314" s="33"/>
      <c r="Z314" s="33">
        <f>0</f>
        <v>0</v>
      </c>
      <c r="AA314" s="33"/>
      <c r="AB314" s="6">
        <f t="shared" si="291"/>
        <v>0</v>
      </c>
      <c r="AC314" s="33">
        <f t="shared" si="291"/>
        <v>0</v>
      </c>
      <c r="AD314" s="33"/>
      <c r="AE314" s="6">
        <f t="shared" si="292"/>
        <v>0</v>
      </c>
      <c r="AF314" s="33">
        <f t="shared" si="292"/>
        <v>0</v>
      </c>
      <c r="AG314" s="33"/>
      <c r="AH314" s="6">
        <f t="shared" si="293"/>
        <v>0</v>
      </c>
      <c r="AI314" s="33">
        <f t="shared" si="293"/>
        <v>0</v>
      </c>
      <c r="AJ314" s="33"/>
      <c r="AK314" s="6">
        <f t="shared" si="294"/>
        <v>0</v>
      </c>
      <c r="AL314" s="33">
        <f t="shared" si="294"/>
        <v>0</v>
      </c>
      <c r="AM314" s="33"/>
      <c r="AN314" s="6">
        <f t="shared" si="295"/>
        <v>0</v>
      </c>
      <c r="AO314" s="6">
        <f t="shared" si="295"/>
        <v>0</v>
      </c>
      <c r="AP314" s="33">
        <f t="shared" si="295"/>
        <v>0</v>
      </c>
      <c r="AQ314" s="33"/>
      <c r="AR314" s="6">
        <f t="shared" si="296"/>
        <v>0</v>
      </c>
      <c r="AS314" s="6">
        <f t="shared" si="296"/>
        <v>0</v>
      </c>
      <c r="AT314" s="6">
        <f t="shared" si="296"/>
        <v>0</v>
      </c>
      <c r="AU314" s="6">
        <f t="shared" si="296"/>
        <v>0</v>
      </c>
      <c r="AV314" s="6">
        <f t="shared" si="296"/>
        <v>0</v>
      </c>
      <c r="AW314" s="6">
        <f t="shared" si="296"/>
        <v>0</v>
      </c>
      <c r="AX314" s="6">
        <f t="shared" si="296"/>
        <v>0</v>
      </c>
      <c r="AY314" s="6">
        <f t="shared" si="296"/>
        <v>0</v>
      </c>
      <c r="AZ314" s="33">
        <f t="shared" si="296"/>
        <v>0</v>
      </c>
      <c r="BA314" s="33"/>
      <c r="BB314" s="33"/>
      <c r="BC314" s="6">
        <f>0</f>
        <v>0</v>
      </c>
    </row>
    <row r="315" spans="1:55" s="1" customFormat="1" ht="33.950000000000003" customHeight="1" x14ac:dyDescent="0.2">
      <c r="A315" s="41" t="s">
        <v>579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4" t="s">
        <v>580</v>
      </c>
      <c r="N315" s="44"/>
      <c r="O315" s="44" t="s">
        <v>67</v>
      </c>
      <c r="P315" s="44"/>
      <c r="Q315" s="44"/>
      <c r="R315" s="44"/>
      <c r="S315" s="44" t="s">
        <v>68</v>
      </c>
      <c r="T315" s="44"/>
      <c r="U315" s="44"/>
      <c r="V315" s="34" t="s">
        <v>243</v>
      </c>
      <c r="W315" s="34"/>
      <c r="X315" s="34" t="s">
        <v>243</v>
      </c>
      <c r="Y315" s="34"/>
      <c r="Z315" s="34" t="s">
        <v>243</v>
      </c>
      <c r="AA315" s="34"/>
      <c r="AB315" s="4" t="s">
        <v>243</v>
      </c>
      <c r="AC315" s="34" t="s">
        <v>243</v>
      </c>
      <c r="AD315" s="34"/>
      <c r="AE315" s="4" t="s">
        <v>243</v>
      </c>
      <c r="AF315" s="34" t="s">
        <v>243</v>
      </c>
      <c r="AG315" s="34"/>
      <c r="AH315" s="4" t="s">
        <v>243</v>
      </c>
      <c r="AI315" s="34" t="s">
        <v>243</v>
      </c>
      <c r="AJ315" s="34"/>
      <c r="AK315" s="4" t="s">
        <v>243</v>
      </c>
      <c r="AL315" s="34" t="s">
        <v>243</v>
      </c>
      <c r="AM315" s="34"/>
      <c r="AN315" s="4" t="s">
        <v>243</v>
      </c>
      <c r="AO315" s="6">
        <f>0</f>
        <v>0</v>
      </c>
      <c r="AP315" s="33">
        <f>0</f>
        <v>0</v>
      </c>
      <c r="AQ315" s="33"/>
      <c r="AR315" s="6">
        <f t="shared" si="296"/>
        <v>0</v>
      </c>
      <c r="AS315" s="6">
        <f t="shared" si="296"/>
        <v>0</v>
      </c>
      <c r="AT315" s="6">
        <f t="shared" si="296"/>
        <v>0</v>
      </c>
      <c r="AU315" s="6">
        <f t="shared" si="296"/>
        <v>0</v>
      </c>
      <c r="AV315" s="6">
        <f t="shared" si="296"/>
        <v>0</v>
      </c>
      <c r="AW315" s="6">
        <f t="shared" si="296"/>
        <v>0</v>
      </c>
      <c r="AX315" s="6">
        <f t="shared" si="296"/>
        <v>0</v>
      </c>
      <c r="AY315" s="6">
        <f t="shared" si="296"/>
        <v>0</v>
      </c>
      <c r="AZ315" s="33">
        <f t="shared" si="296"/>
        <v>0</v>
      </c>
      <c r="BA315" s="33"/>
      <c r="BB315" s="33"/>
      <c r="BC315" s="6">
        <f>0</f>
        <v>0</v>
      </c>
    </row>
    <row r="316" spans="1:55" s="1" customFormat="1" ht="14.1" customHeight="1" x14ac:dyDescent="0.2">
      <c r="A316" s="41" t="s">
        <v>581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4" t="s">
        <v>582</v>
      </c>
      <c r="N316" s="44"/>
      <c r="O316" s="44" t="s">
        <v>67</v>
      </c>
      <c r="P316" s="44"/>
      <c r="Q316" s="44"/>
      <c r="R316" s="44"/>
      <c r="S316" s="44" t="s">
        <v>68</v>
      </c>
      <c r="T316" s="44"/>
      <c r="U316" s="44"/>
      <c r="V316" s="34" t="s">
        <v>243</v>
      </c>
      <c r="W316" s="34"/>
      <c r="X316" s="34" t="s">
        <v>243</v>
      </c>
      <c r="Y316" s="34"/>
      <c r="Z316" s="34" t="s">
        <v>243</v>
      </c>
      <c r="AA316" s="34"/>
      <c r="AB316" s="4" t="s">
        <v>243</v>
      </c>
      <c r="AC316" s="34" t="s">
        <v>243</v>
      </c>
      <c r="AD316" s="34"/>
      <c r="AE316" s="4" t="s">
        <v>243</v>
      </c>
      <c r="AF316" s="34" t="s">
        <v>243</v>
      </c>
      <c r="AG316" s="34"/>
      <c r="AH316" s="4" t="s">
        <v>243</v>
      </c>
      <c r="AI316" s="34" t="s">
        <v>243</v>
      </c>
      <c r="AJ316" s="34"/>
      <c r="AK316" s="4" t="s">
        <v>243</v>
      </c>
      <c r="AL316" s="34" t="s">
        <v>243</v>
      </c>
      <c r="AM316" s="34"/>
      <c r="AN316" s="4" t="s">
        <v>243</v>
      </c>
      <c r="AO316" s="6">
        <f>1518925.22</f>
        <v>1518925.22</v>
      </c>
      <c r="AP316" s="33">
        <f>103446.85</f>
        <v>103446.85</v>
      </c>
      <c r="AQ316" s="33"/>
      <c r="AR316" s="6">
        <f t="shared" ref="AR316:AY316" si="297">0</f>
        <v>0</v>
      </c>
      <c r="AS316" s="6">
        <f t="shared" si="297"/>
        <v>0</v>
      </c>
      <c r="AT316" s="6">
        <f t="shared" si="297"/>
        <v>0</v>
      </c>
      <c r="AU316" s="6">
        <f t="shared" si="297"/>
        <v>0</v>
      </c>
      <c r="AV316" s="6">
        <f t="shared" si="297"/>
        <v>0</v>
      </c>
      <c r="AW316" s="6">
        <f t="shared" si="297"/>
        <v>0</v>
      </c>
      <c r="AX316" s="6">
        <f t="shared" si="297"/>
        <v>0</v>
      </c>
      <c r="AY316" s="6">
        <f t="shared" si="297"/>
        <v>0</v>
      </c>
      <c r="AZ316" s="33">
        <f>1518925.22</f>
        <v>1518925.22</v>
      </c>
      <c r="BA316" s="33"/>
      <c r="BB316" s="33"/>
      <c r="BC316" s="6">
        <f>103446.85</f>
        <v>103446.85</v>
      </c>
    </row>
    <row r="317" spans="1:55" s="1" customFormat="1" ht="14.1" customHeight="1" x14ac:dyDescent="0.2">
      <c r="A317" s="9" t="s">
        <v>16</v>
      </c>
      <c r="B317" s="52" t="s">
        <v>144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36" t="s">
        <v>16</v>
      </c>
      <c r="N317" s="36"/>
      <c r="O317" s="36" t="s">
        <v>16</v>
      </c>
      <c r="P317" s="36"/>
      <c r="Q317" s="36"/>
      <c r="R317" s="36"/>
      <c r="S317" s="36" t="s">
        <v>16</v>
      </c>
      <c r="T317" s="36"/>
      <c r="U317" s="36"/>
      <c r="V317" s="29" t="s">
        <v>16</v>
      </c>
      <c r="W317" s="29"/>
      <c r="X317" s="29" t="s">
        <v>16</v>
      </c>
      <c r="Y317" s="29"/>
      <c r="Z317" s="29" t="s">
        <v>16</v>
      </c>
      <c r="AA317" s="29"/>
      <c r="AB317" s="7" t="s">
        <v>16</v>
      </c>
      <c r="AC317" s="29" t="s">
        <v>16</v>
      </c>
      <c r="AD317" s="29"/>
      <c r="AE317" s="7" t="s">
        <v>16</v>
      </c>
      <c r="AF317" s="29" t="s">
        <v>16</v>
      </c>
      <c r="AG317" s="29"/>
      <c r="AH317" s="7" t="s">
        <v>16</v>
      </c>
      <c r="AI317" s="29" t="s">
        <v>16</v>
      </c>
      <c r="AJ317" s="29"/>
      <c r="AK317" s="7" t="s">
        <v>16</v>
      </c>
      <c r="AL317" s="29" t="s">
        <v>16</v>
      </c>
      <c r="AM317" s="29"/>
      <c r="AN317" s="7" t="s">
        <v>16</v>
      </c>
      <c r="AO317" s="7" t="s">
        <v>16</v>
      </c>
      <c r="AP317" s="29" t="s">
        <v>16</v>
      </c>
      <c r="AQ317" s="29"/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7" t="s">
        <v>16</v>
      </c>
      <c r="AZ317" s="29" t="s">
        <v>16</v>
      </c>
      <c r="BA317" s="29"/>
      <c r="BB317" s="29"/>
      <c r="BC317" s="7" t="s">
        <v>16</v>
      </c>
    </row>
    <row r="318" spans="1:55" s="1" customFormat="1" ht="14.1" customHeight="1" x14ac:dyDescent="0.2">
      <c r="A318" s="10" t="s">
        <v>16</v>
      </c>
      <c r="B318" s="51" t="s">
        <v>583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1" t="s">
        <v>584</v>
      </c>
      <c r="N318" s="31"/>
      <c r="O318" s="31" t="s">
        <v>67</v>
      </c>
      <c r="P318" s="31"/>
      <c r="Q318" s="31"/>
      <c r="R318" s="31"/>
      <c r="S318" s="31" t="s">
        <v>68</v>
      </c>
      <c r="T318" s="31"/>
      <c r="U318" s="31"/>
      <c r="V318" s="28" t="s">
        <v>243</v>
      </c>
      <c r="W318" s="28"/>
      <c r="X318" s="28" t="s">
        <v>243</v>
      </c>
      <c r="Y318" s="28"/>
      <c r="Z318" s="28" t="s">
        <v>243</v>
      </c>
      <c r="AA318" s="28"/>
      <c r="AB318" s="14" t="s">
        <v>243</v>
      </c>
      <c r="AC318" s="28" t="s">
        <v>243</v>
      </c>
      <c r="AD318" s="28"/>
      <c r="AE318" s="14" t="s">
        <v>243</v>
      </c>
      <c r="AF318" s="28" t="s">
        <v>243</v>
      </c>
      <c r="AG318" s="28"/>
      <c r="AH318" s="14" t="s">
        <v>243</v>
      </c>
      <c r="AI318" s="28" t="s">
        <v>243</v>
      </c>
      <c r="AJ318" s="28"/>
      <c r="AK318" s="14" t="s">
        <v>243</v>
      </c>
      <c r="AL318" s="28" t="s">
        <v>243</v>
      </c>
      <c r="AM318" s="28"/>
      <c r="AN318" s="14" t="s">
        <v>243</v>
      </c>
      <c r="AO318" s="8">
        <f>276618.11</f>
        <v>276618.11</v>
      </c>
      <c r="AP318" s="27">
        <f>103446.85</f>
        <v>103446.85</v>
      </c>
      <c r="AQ318" s="27"/>
      <c r="AR318" s="8">
        <f t="shared" ref="AR318:AY318" si="298">0</f>
        <v>0</v>
      </c>
      <c r="AS318" s="8">
        <f t="shared" si="298"/>
        <v>0</v>
      </c>
      <c r="AT318" s="8">
        <f t="shared" si="298"/>
        <v>0</v>
      </c>
      <c r="AU318" s="8">
        <f t="shared" si="298"/>
        <v>0</v>
      </c>
      <c r="AV318" s="8">
        <f t="shared" si="298"/>
        <v>0</v>
      </c>
      <c r="AW318" s="8">
        <f t="shared" si="298"/>
        <v>0</v>
      </c>
      <c r="AX318" s="8">
        <f t="shared" si="298"/>
        <v>0</v>
      </c>
      <c r="AY318" s="8">
        <f t="shared" si="298"/>
        <v>0</v>
      </c>
      <c r="AZ318" s="27">
        <f>276618.11</f>
        <v>276618.11</v>
      </c>
      <c r="BA318" s="27"/>
      <c r="BB318" s="27"/>
      <c r="BC318" s="8">
        <f>103446.85</f>
        <v>103446.85</v>
      </c>
    </row>
    <row r="319" spans="1:55" s="1" customFormat="1" ht="24" customHeight="1" x14ac:dyDescent="0.2">
      <c r="A319" s="10" t="s">
        <v>16</v>
      </c>
      <c r="B319" s="51" t="s">
        <v>585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1" t="s">
        <v>586</v>
      </c>
      <c r="N319" s="31"/>
      <c r="O319" s="31" t="s">
        <v>67</v>
      </c>
      <c r="P319" s="31"/>
      <c r="Q319" s="31"/>
      <c r="R319" s="31"/>
      <c r="S319" s="31" t="s">
        <v>68</v>
      </c>
      <c r="T319" s="31"/>
      <c r="U319" s="31"/>
      <c r="V319" s="28" t="s">
        <v>243</v>
      </c>
      <c r="W319" s="28"/>
      <c r="X319" s="28" t="s">
        <v>243</v>
      </c>
      <c r="Y319" s="28"/>
      <c r="Z319" s="28" t="s">
        <v>243</v>
      </c>
      <c r="AA319" s="28"/>
      <c r="AB319" s="14" t="s">
        <v>243</v>
      </c>
      <c r="AC319" s="28" t="s">
        <v>243</v>
      </c>
      <c r="AD319" s="28"/>
      <c r="AE319" s="14" t="s">
        <v>243</v>
      </c>
      <c r="AF319" s="28" t="s">
        <v>243</v>
      </c>
      <c r="AG319" s="28"/>
      <c r="AH319" s="14" t="s">
        <v>243</v>
      </c>
      <c r="AI319" s="28" t="s">
        <v>243</v>
      </c>
      <c r="AJ319" s="28"/>
      <c r="AK319" s="14" t="s">
        <v>243</v>
      </c>
      <c r="AL319" s="28" t="s">
        <v>243</v>
      </c>
      <c r="AM319" s="28"/>
      <c r="AN319" s="14" t="s">
        <v>243</v>
      </c>
      <c r="AO319" s="8">
        <f>0</f>
        <v>0</v>
      </c>
      <c r="AP319" s="28" t="s">
        <v>243</v>
      </c>
      <c r="AQ319" s="28"/>
      <c r="AR319" s="8">
        <f>0</f>
        <v>0</v>
      </c>
      <c r="AS319" s="14" t="s">
        <v>243</v>
      </c>
      <c r="AT319" s="14" t="s">
        <v>243</v>
      </c>
      <c r="AU319" s="14" t="s">
        <v>243</v>
      </c>
      <c r="AV319" s="14" t="s">
        <v>243</v>
      </c>
      <c r="AW319" s="14" t="s">
        <v>243</v>
      </c>
      <c r="AX319" s="14" t="s">
        <v>243</v>
      </c>
      <c r="AY319" s="14" t="s">
        <v>243</v>
      </c>
      <c r="AZ319" s="28" t="s">
        <v>243</v>
      </c>
      <c r="BA319" s="28"/>
      <c r="BB319" s="28"/>
      <c r="BC319" s="14" t="s">
        <v>243</v>
      </c>
    </row>
    <row r="320" spans="1:55" s="1" customFormat="1" ht="14.1" customHeight="1" x14ac:dyDescent="0.2">
      <c r="A320" s="41" t="s">
        <v>587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4" t="s">
        <v>588</v>
      </c>
      <c r="N320" s="44"/>
      <c r="O320" s="44" t="s">
        <v>67</v>
      </c>
      <c r="P320" s="44"/>
      <c r="Q320" s="44"/>
      <c r="R320" s="44"/>
      <c r="S320" s="44" t="s">
        <v>68</v>
      </c>
      <c r="T320" s="44"/>
      <c r="U320" s="44"/>
      <c r="V320" s="34" t="s">
        <v>243</v>
      </c>
      <c r="W320" s="34"/>
      <c r="X320" s="34" t="s">
        <v>243</v>
      </c>
      <c r="Y320" s="34"/>
      <c r="Z320" s="34" t="s">
        <v>243</v>
      </c>
      <c r="AA320" s="34"/>
      <c r="AB320" s="4" t="s">
        <v>243</v>
      </c>
      <c r="AC320" s="34" t="s">
        <v>243</v>
      </c>
      <c r="AD320" s="34"/>
      <c r="AE320" s="4" t="s">
        <v>243</v>
      </c>
      <c r="AF320" s="34" t="s">
        <v>243</v>
      </c>
      <c r="AG320" s="34"/>
      <c r="AH320" s="4" t="s">
        <v>243</v>
      </c>
      <c r="AI320" s="34" t="s">
        <v>243</v>
      </c>
      <c r="AJ320" s="34"/>
      <c r="AK320" s="4" t="s">
        <v>243</v>
      </c>
      <c r="AL320" s="34" t="s">
        <v>243</v>
      </c>
      <c r="AM320" s="34"/>
      <c r="AN320" s="4" t="s">
        <v>243</v>
      </c>
      <c r="AO320" s="6">
        <f>0</f>
        <v>0</v>
      </c>
      <c r="AP320" s="33">
        <f>0</f>
        <v>0</v>
      </c>
      <c r="AQ320" s="33"/>
      <c r="AR320" s="6">
        <f>0</f>
        <v>0</v>
      </c>
      <c r="AS320" s="6">
        <f t="shared" ref="AS320:AZ320" si="299">0</f>
        <v>0</v>
      </c>
      <c r="AT320" s="6">
        <f t="shared" si="299"/>
        <v>0</v>
      </c>
      <c r="AU320" s="6">
        <f t="shared" si="299"/>
        <v>0</v>
      </c>
      <c r="AV320" s="6">
        <f t="shared" si="299"/>
        <v>0</v>
      </c>
      <c r="AW320" s="6">
        <f t="shared" si="299"/>
        <v>0</v>
      </c>
      <c r="AX320" s="6">
        <f t="shared" si="299"/>
        <v>0</v>
      </c>
      <c r="AY320" s="6">
        <f t="shared" si="299"/>
        <v>0</v>
      </c>
      <c r="AZ320" s="33">
        <f t="shared" si="299"/>
        <v>0</v>
      </c>
      <c r="BA320" s="33"/>
      <c r="BB320" s="33"/>
      <c r="BC320" s="6">
        <f>0</f>
        <v>0</v>
      </c>
    </row>
    <row r="321" spans="1:55" s="1" customFormat="1" ht="14.1" customHeight="1" x14ac:dyDescent="0.2">
      <c r="A321" s="9" t="s">
        <v>16</v>
      </c>
      <c r="B321" s="52" t="s">
        <v>197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36" t="s">
        <v>16</v>
      </c>
      <c r="N321" s="36"/>
      <c r="O321" s="36" t="s">
        <v>16</v>
      </c>
      <c r="P321" s="36"/>
      <c r="Q321" s="36"/>
      <c r="R321" s="36"/>
      <c r="S321" s="36" t="s">
        <v>16</v>
      </c>
      <c r="T321" s="36"/>
      <c r="U321" s="36"/>
      <c r="V321" s="29" t="s">
        <v>16</v>
      </c>
      <c r="W321" s="29"/>
      <c r="X321" s="29" t="s">
        <v>16</v>
      </c>
      <c r="Y321" s="29"/>
      <c r="Z321" s="29" t="s">
        <v>16</v>
      </c>
      <c r="AA321" s="29"/>
      <c r="AB321" s="7" t="s">
        <v>16</v>
      </c>
      <c r="AC321" s="29" t="s">
        <v>16</v>
      </c>
      <c r="AD321" s="29"/>
      <c r="AE321" s="7" t="s">
        <v>16</v>
      </c>
      <c r="AF321" s="29" t="s">
        <v>16</v>
      </c>
      <c r="AG321" s="29"/>
      <c r="AH321" s="7" t="s">
        <v>16</v>
      </c>
      <c r="AI321" s="29" t="s">
        <v>16</v>
      </c>
      <c r="AJ321" s="29"/>
      <c r="AK321" s="7" t="s">
        <v>16</v>
      </c>
      <c r="AL321" s="29" t="s">
        <v>16</v>
      </c>
      <c r="AM321" s="29"/>
      <c r="AN321" s="7" t="s">
        <v>16</v>
      </c>
      <c r="AO321" s="7" t="s">
        <v>16</v>
      </c>
      <c r="AP321" s="29" t="s">
        <v>16</v>
      </c>
      <c r="AQ321" s="29"/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7" t="s">
        <v>16</v>
      </c>
      <c r="AZ321" s="29" t="s">
        <v>16</v>
      </c>
      <c r="BA321" s="29"/>
      <c r="BB321" s="29"/>
      <c r="BC321" s="7" t="s">
        <v>16</v>
      </c>
    </row>
    <row r="322" spans="1:55" s="1" customFormat="1" ht="14.1" customHeight="1" x14ac:dyDescent="0.2">
      <c r="A322" s="10" t="s">
        <v>16</v>
      </c>
      <c r="B322" s="51" t="s">
        <v>589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1" t="s">
        <v>590</v>
      </c>
      <c r="N322" s="31"/>
      <c r="O322" s="31" t="s">
        <v>67</v>
      </c>
      <c r="P322" s="31"/>
      <c r="Q322" s="31"/>
      <c r="R322" s="31"/>
      <c r="S322" s="31" t="s">
        <v>72</v>
      </c>
      <c r="T322" s="31"/>
      <c r="U322" s="31"/>
      <c r="V322" s="28" t="s">
        <v>243</v>
      </c>
      <c r="W322" s="28"/>
      <c r="X322" s="28" t="s">
        <v>243</v>
      </c>
      <c r="Y322" s="28"/>
      <c r="Z322" s="28" t="s">
        <v>243</v>
      </c>
      <c r="AA322" s="28"/>
      <c r="AB322" s="14" t="s">
        <v>243</v>
      </c>
      <c r="AC322" s="28" t="s">
        <v>243</v>
      </c>
      <c r="AD322" s="28"/>
      <c r="AE322" s="14" t="s">
        <v>243</v>
      </c>
      <c r="AF322" s="28" t="s">
        <v>243</v>
      </c>
      <c r="AG322" s="28"/>
      <c r="AH322" s="14" t="s">
        <v>243</v>
      </c>
      <c r="AI322" s="28" t="s">
        <v>243</v>
      </c>
      <c r="AJ322" s="28"/>
      <c r="AK322" s="14" t="s">
        <v>243</v>
      </c>
      <c r="AL322" s="28" t="s">
        <v>243</v>
      </c>
      <c r="AM322" s="28"/>
      <c r="AN322" s="14" t="s">
        <v>243</v>
      </c>
      <c r="AO322" s="8">
        <f t="shared" ref="AO322:AP335" si="300">0</f>
        <v>0</v>
      </c>
      <c r="AP322" s="27">
        <f t="shared" si="300"/>
        <v>0</v>
      </c>
      <c r="AQ322" s="27"/>
      <c r="AR322" s="8">
        <f t="shared" ref="AR322:AZ335" si="301">0</f>
        <v>0</v>
      </c>
      <c r="AS322" s="8">
        <f t="shared" si="301"/>
        <v>0</v>
      </c>
      <c r="AT322" s="8">
        <f t="shared" si="301"/>
        <v>0</v>
      </c>
      <c r="AU322" s="8">
        <f t="shared" si="301"/>
        <v>0</v>
      </c>
      <c r="AV322" s="8">
        <f t="shared" si="301"/>
        <v>0</v>
      </c>
      <c r="AW322" s="8">
        <f t="shared" si="301"/>
        <v>0</v>
      </c>
      <c r="AX322" s="8">
        <f t="shared" si="301"/>
        <v>0</v>
      </c>
      <c r="AY322" s="8">
        <f t="shared" si="301"/>
        <v>0</v>
      </c>
      <c r="AZ322" s="27">
        <f t="shared" si="301"/>
        <v>0</v>
      </c>
      <c r="BA322" s="27"/>
      <c r="BB322" s="27"/>
      <c r="BC322" s="8">
        <f t="shared" ref="BC322:BC335" si="302">0</f>
        <v>0</v>
      </c>
    </row>
    <row r="323" spans="1:55" s="1" customFormat="1" ht="14.1" customHeight="1" x14ac:dyDescent="0.2">
      <c r="A323" s="11" t="s">
        <v>16</v>
      </c>
      <c r="B323" s="50" t="s">
        <v>591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38" t="s">
        <v>592</v>
      </c>
      <c r="N323" s="38"/>
      <c r="O323" s="38" t="s">
        <v>67</v>
      </c>
      <c r="P323" s="38"/>
      <c r="Q323" s="38"/>
      <c r="R323" s="38"/>
      <c r="S323" s="38" t="s">
        <v>84</v>
      </c>
      <c r="T323" s="38"/>
      <c r="U323" s="38"/>
      <c r="V323" s="34" t="s">
        <v>243</v>
      </c>
      <c r="W323" s="34"/>
      <c r="X323" s="34" t="s">
        <v>243</v>
      </c>
      <c r="Y323" s="34"/>
      <c r="Z323" s="34" t="s">
        <v>243</v>
      </c>
      <c r="AA323" s="34"/>
      <c r="AB323" s="4" t="s">
        <v>243</v>
      </c>
      <c r="AC323" s="34" t="s">
        <v>243</v>
      </c>
      <c r="AD323" s="34"/>
      <c r="AE323" s="4" t="s">
        <v>243</v>
      </c>
      <c r="AF323" s="34" t="s">
        <v>243</v>
      </c>
      <c r="AG323" s="34"/>
      <c r="AH323" s="4" t="s">
        <v>243</v>
      </c>
      <c r="AI323" s="34" t="s">
        <v>243</v>
      </c>
      <c r="AJ323" s="34"/>
      <c r="AK323" s="4" t="s">
        <v>243</v>
      </c>
      <c r="AL323" s="34" t="s">
        <v>243</v>
      </c>
      <c r="AM323" s="34"/>
      <c r="AN323" s="4" t="s">
        <v>243</v>
      </c>
      <c r="AO323" s="6">
        <f t="shared" si="300"/>
        <v>0</v>
      </c>
      <c r="AP323" s="33">
        <f t="shared" si="300"/>
        <v>0</v>
      </c>
      <c r="AQ323" s="33"/>
      <c r="AR323" s="6">
        <f t="shared" si="301"/>
        <v>0</v>
      </c>
      <c r="AS323" s="6">
        <f t="shared" si="301"/>
        <v>0</v>
      </c>
      <c r="AT323" s="6">
        <f t="shared" si="301"/>
        <v>0</v>
      </c>
      <c r="AU323" s="6">
        <f t="shared" si="301"/>
        <v>0</v>
      </c>
      <c r="AV323" s="6">
        <f t="shared" si="301"/>
        <v>0</v>
      </c>
      <c r="AW323" s="6">
        <f t="shared" si="301"/>
        <v>0</v>
      </c>
      <c r="AX323" s="6">
        <f t="shared" si="301"/>
        <v>0</v>
      </c>
      <c r="AY323" s="6">
        <f t="shared" si="301"/>
        <v>0</v>
      </c>
      <c r="AZ323" s="33">
        <f t="shared" si="301"/>
        <v>0</v>
      </c>
      <c r="BA323" s="33"/>
      <c r="BB323" s="33"/>
      <c r="BC323" s="6">
        <f t="shared" si="302"/>
        <v>0</v>
      </c>
    </row>
    <row r="324" spans="1:55" s="1" customFormat="1" ht="14.1" customHeight="1" x14ac:dyDescent="0.2">
      <c r="A324" s="11" t="s">
        <v>16</v>
      </c>
      <c r="B324" s="50" t="s">
        <v>593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38" t="s">
        <v>594</v>
      </c>
      <c r="N324" s="38"/>
      <c r="O324" s="38" t="s">
        <v>67</v>
      </c>
      <c r="P324" s="38"/>
      <c r="Q324" s="38"/>
      <c r="R324" s="38"/>
      <c r="S324" s="38" t="s">
        <v>68</v>
      </c>
      <c r="T324" s="38"/>
      <c r="U324" s="38"/>
      <c r="V324" s="34" t="s">
        <v>243</v>
      </c>
      <c r="W324" s="34"/>
      <c r="X324" s="34" t="s">
        <v>243</v>
      </c>
      <c r="Y324" s="34"/>
      <c r="Z324" s="34" t="s">
        <v>243</v>
      </c>
      <c r="AA324" s="34"/>
      <c r="AB324" s="4" t="s">
        <v>243</v>
      </c>
      <c r="AC324" s="34" t="s">
        <v>243</v>
      </c>
      <c r="AD324" s="34"/>
      <c r="AE324" s="4" t="s">
        <v>243</v>
      </c>
      <c r="AF324" s="34" t="s">
        <v>243</v>
      </c>
      <c r="AG324" s="34"/>
      <c r="AH324" s="4" t="s">
        <v>243</v>
      </c>
      <c r="AI324" s="34" t="s">
        <v>243</v>
      </c>
      <c r="AJ324" s="34"/>
      <c r="AK324" s="4" t="s">
        <v>243</v>
      </c>
      <c r="AL324" s="34" t="s">
        <v>243</v>
      </c>
      <c r="AM324" s="34"/>
      <c r="AN324" s="4" t="s">
        <v>243</v>
      </c>
      <c r="AO324" s="6">
        <f t="shared" si="300"/>
        <v>0</v>
      </c>
      <c r="AP324" s="33">
        <f t="shared" si="300"/>
        <v>0</v>
      </c>
      <c r="AQ324" s="33"/>
      <c r="AR324" s="6">
        <f t="shared" si="301"/>
        <v>0</v>
      </c>
      <c r="AS324" s="6">
        <f t="shared" si="301"/>
        <v>0</v>
      </c>
      <c r="AT324" s="6">
        <f t="shared" si="301"/>
        <v>0</v>
      </c>
      <c r="AU324" s="6">
        <f t="shared" si="301"/>
        <v>0</v>
      </c>
      <c r="AV324" s="6">
        <f t="shared" si="301"/>
        <v>0</v>
      </c>
      <c r="AW324" s="6">
        <f t="shared" si="301"/>
        <v>0</v>
      </c>
      <c r="AX324" s="6">
        <f t="shared" si="301"/>
        <v>0</v>
      </c>
      <c r="AY324" s="6">
        <f t="shared" si="301"/>
        <v>0</v>
      </c>
      <c r="AZ324" s="33">
        <f t="shared" si="301"/>
        <v>0</v>
      </c>
      <c r="BA324" s="33"/>
      <c r="BB324" s="33"/>
      <c r="BC324" s="6">
        <f t="shared" si="302"/>
        <v>0</v>
      </c>
    </row>
    <row r="325" spans="1:55" s="1" customFormat="1" ht="14.1" customHeight="1" x14ac:dyDescent="0.2">
      <c r="A325" s="11" t="s">
        <v>16</v>
      </c>
      <c r="B325" s="50" t="s">
        <v>595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38" t="s">
        <v>596</v>
      </c>
      <c r="N325" s="38"/>
      <c r="O325" s="38" t="s">
        <v>67</v>
      </c>
      <c r="P325" s="38"/>
      <c r="Q325" s="38"/>
      <c r="R325" s="38"/>
      <c r="S325" s="38" t="s">
        <v>68</v>
      </c>
      <c r="T325" s="38"/>
      <c r="U325" s="38"/>
      <c r="V325" s="34" t="s">
        <v>243</v>
      </c>
      <c r="W325" s="34"/>
      <c r="X325" s="34" t="s">
        <v>243</v>
      </c>
      <c r="Y325" s="34"/>
      <c r="Z325" s="34" t="s">
        <v>243</v>
      </c>
      <c r="AA325" s="34"/>
      <c r="AB325" s="4" t="s">
        <v>243</v>
      </c>
      <c r="AC325" s="34" t="s">
        <v>243</v>
      </c>
      <c r="AD325" s="34"/>
      <c r="AE325" s="4" t="s">
        <v>243</v>
      </c>
      <c r="AF325" s="34" t="s">
        <v>243</v>
      </c>
      <c r="AG325" s="34"/>
      <c r="AH325" s="4" t="s">
        <v>243</v>
      </c>
      <c r="AI325" s="34" t="s">
        <v>243</v>
      </c>
      <c r="AJ325" s="34"/>
      <c r="AK325" s="4" t="s">
        <v>243</v>
      </c>
      <c r="AL325" s="34" t="s">
        <v>243</v>
      </c>
      <c r="AM325" s="34"/>
      <c r="AN325" s="4" t="s">
        <v>243</v>
      </c>
      <c r="AO325" s="6">
        <f t="shared" si="300"/>
        <v>0</v>
      </c>
      <c r="AP325" s="33">
        <f t="shared" si="300"/>
        <v>0</v>
      </c>
      <c r="AQ325" s="33"/>
      <c r="AR325" s="6">
        <f t="shared" si="301"/>
        <v>0</v>
      </c>
      <c r="AS325" s="6">
        <f t="shared" si="301"/>
        <v>0</v>
      </c>
      <c r="AT325" s="6">
        <f t="shared" si="301"/>
        <v>0</v>
      </c>
      <c r="AU325" s="6">
        <f t="shared" si="301"/>
        <v>0</v>
      </c>
      <c r="AV325" s="6">
        <f t="shared" si="301"/>
        <v>0</v>
      </c>
      <c r="AW325" s="6">
        <f t="shared" si="301"/>
        <v>0</v>
      </c>
      <c r="AX325" s="6">
        <f t="shared" si="301"/>
        <v>0</v>
      </c>
      <c r="AY325" s="6">
        <f t="shared" si="301"/>
        <v>0</v>
      </c>
      <c r="AZ325" s="33">
        <f t="shared" si="301"/>
        <v>0</v>
      </c>
      <c r="BA325" s="33"/>
      <c r="BB325" s="33"/>
      <c r="BC325" s="6">
        <f t="shared" si="302"/>
        <v>0</v>
      </c>
    </row>
    <row r="326" spans="1:55" s="1" customFormat="1" ht="14.1" customHeight="1" x14ac:dyDescent="0.2">
      <c r="A326" s="11" t="s">
        <v>16</v>
      </c>
      <c r="B326" s="50" t="s">
        <v>597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38" t="s">
        <v>598</v>
      </c>
      <c r="N326" s="38"/>
      <c r="O326" s="38" t="s">
        <v>67</v>
      </c>
      <c r="P326" s="38"/>
      <c r="Q326" s="38"/>
      <c r="R326" s="38"/>
      <c r="S326" s="38" t="s">
        <v>68</v>
      </c>
      <c r="T326" s="38"/>
      <c r="U326" s="38"/>
      <c r="V326" s="34" t="s">
        <v>243</v>
      </c>
      <c r="W326" s="34"/>
      <c r="X326" s="34" t="s">
        <v>243</v>
      </c>
      <c r="Y326" s="34"/>
      <c r="Z326" s="34" t="s">
        <v>243</v>
      </c>
      <c r="AA326" s="34"/>
      <c r="AB326" s="4" t="s">
        <v>243</v>
      </c>
      <c r="AC326" s="34" t="s">
        <v>243</v>
      </c>
      <c r="AD326" s="34"/>
      <c r="AE326" s="4" t="s">
        <v>243</v>
      </c>
      <c r="AF326" s="34" t="s">
        <v>243</v>
      </c>
      <c r="AG326" s="34"/>
      <c r="AH326" s="4" t="s">
        <v>243</v>
      </c>
      <c r="AI326" s="34" t="s">
        <v>243</v>
      </c>
      <c r="AJ326" s="34"/>
      <c r="AK326" s="4" t="s">
        <v>243</v>
      </c>
      <c r="AL326" s="34" t="s">
        <v>243</v>
      </c>
      <c r="AM326" s="34"/>
      <c r="AN326" s="4" t="s">
        <v>243</v>
      </c>
      <c r="AO326" s="6">
        <f t="shared" si="300"/>
        <v>0</v>
      </c>
      <c r="AP326" s="33">
        <f t="shared" si="300"/>
        <v>0</v>
      </c>
      <c r="AQ326" s="33"/>
      <c r="AR326" s="6">
        <f t="shared" si="301"/>
        <v>0</v>
      </c>
      <c r="AS326" s="6">
        <f t="shared" si="301"/>
        <v>0</v>
      </c>
      <c r="AT326" s="6">
        <f t="shared" si="301"/>
        <v>0</v>
      </c>
      <c r="AU326" s="6">
        <f t="shared" si="301"/>
        <v>0</v>
      </c>
      <c r="AV326" s="6">
        <f t="shared" si="301"/>
        <v>0</v>
      </c>
      <c r="AW326" s="6">
        <f t="shared" si="301"/>
        <v>0</v>
      </c>
      <c r="AX326" s="6">
        <f t="shared" si="301"/>
        <v>0</v>
      </c>
      <c r="AY326" s="6">
        <f t="shared" si="301"/>
        <v>0</v>
      </c>
      <c r="AZ326" s="33">
        <f t="shared" si="301"/>
        <v>0</v>
      </c>
      <c r="BA326" s="33"/>
      <c r="BB326" s="33"/>
      <c r="BC326" s="6">
        <f t="shared" si="302"/>
        <v>0</v>
      </c>
    </row>
    <row r="327" spans="1:55" s="1" customFormat="1" ht="14.1" customHeight="1" x14ac:dyDescent="0.2">
      <c r="A327" s="11" t="s">
        <v>16</v>
      </c>
      <c r="B327" s="50" t="s">
        <v>599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38" t="s">
        <v>600</v>
      </c>
      <c r="N327" s="38"/>
      <c r="O327" s="38" t="s">
        <v>67</v>
      </c>
      <c r="P327" s="38"/>
      <c r="Q327" s="38"/>
      <c r="R327" s="38"/>
      <c r="S327" s="38" t="s">
        <v>68</v>
      </c>
      <c r="T327" s="38"/>
      <c r="U327" s="38"/>
      <c r="V327" s="34" t="s">
        <v>243</v>
      </c>
      <c r="W327" s="34"/>
      <c r="X327" s="34" t="s">
        <v>243</v>
      </c>
      <c r="Y327" s="34"/>
      <c r="Z327" s="34" t="s">
        <v>243</v>
      </c>
      <c r="AA327" s="34"/>
      <c r="AB327" s="4" t="s">
        <v>243</v>
      </c>
      <c r="AC327" s="34" t="s">
        <v>243</v>
      </c>
      <c r="AD327" s="34"/>
      <c r="AE327" s="4" t="s">
        <v>243</v>
      </c>
      <c r="AF327" s="34" t="s">
        <v>243</v>
      </c>
      <c r="AG327" s="34"/>
      <c r="AH327" s="4" t="s">
        <v>243</v>
      </c>
      <c r="AI327" s="34" t="s">
        <v>243</v>
      </c>
      <c r="AJ327" s="34"/>
      <c r="AK327" s="4" t="s">
        <v>243</v>
      </c>
      <c r="AL327" s="34" t="s">
        <v>243</v>
      </c>
      <c r="AM327" s="34"/>
      <c r="AN327" s="4" t="s">
        <v>243</v>
      </c>
      <c r="AO327" s="6">
        <f t="shared" si="300"/>
        <v>0</v>
      </c>
      <c r="AP327" s="33">
        <f t="shared" si="300"/>
        <v>0</v>
      </c>
      <c r="AQ327" s="33"/>
      <c r="AR327" s="6">
        <f t="shared" si="301"/>
        <v>0</v>
      </c>
      <c r="AS327" s="6">
        <f t="shared" si="301"/>
        <v>0</v>
      </c>
      <c r="AT327" s="6">
        <f t="shared" si="301"/>
        <v>0</v>
      </c>
      <c r="AU327" s="6">
        <f t="shared" si="301"/>
        <v>0</v>
      </c>
      <c r="AV327" s="6">
        <f t="shared" si="301"/>
        <v>0</v>
      </c>
      <c r="AW327" s="6">
        <f t="shared" si="301"/>
        <v>0</v>
      </c>
      <c r="AX327" s="6">
        <f t="shared" si="301"/>
        <v>0</v>
      </c>
      <c r="AY327" s="6">
        <f t="shared" si="301"/>
        <v>0</v>
      </c>
      <c r="AZ327" s="33">
        <f t="shared" si="301"/>
        <v>0</v>
      </c>
      <c r="BA327" s="33"/>
      <c r="BB327" s="33"/>
      <c r="BC327" s="6">
        <f t="shared" si="302"/>
        <v>0</v>
      </c>
    </row>
    <row r="328" spans="1:55" s="1" customFormat="1" ht="14.1" customHeight="1" x14ac:dyDescent="0.2">
      <c r="A328" s="11" t="s">
        <v>16</v>
      </c>
      <c r="B328" s="50" t="s">
        <v>601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38" t="s">
        <v>602</v>
      </c>
      <c r="N328" s="38"/>
      <c r="O328" s="38" t="s">
        <v>67</v>
      </c>
      <c r="P328" s="38"/>
      <c r="Q328" s="38"/>
      <c r="R328" s="38"/>
      <c r="S328" s="38" t="s">
        <v>68</v>
      </c>
      <c r="T328" s="38"/>
      <c r="U328" s="38"/>
      <c r="V328" s="34" t="s">
        <v>243</v>
      </c>
      <c r="W328" s="34"/>
      <c r="X328" s="34" t="s">
        <v>243</v>
      </c>
      <c r="Y328" s="34"/>
      <c r="Z328" s="34" t="s">
        <v>243</v>
      </c>
      <c r="AA328" s="34"/>
      <c r="AB328" s="4" t="s">
        <v>243</v>
      </c>
      <c r="AC328" s="34" t="s">
        <v>243</v>
      </c>
      <c r="AD328" s="34"/>
      <c r="AE328" s="4" t="s">
        <v>243</v>
      </c>
      <c r="AF328" s="34" t="s">
        <v>243</v>
      </c>
      <c r="AG328" s="34"/>
      <c r="AH328" s="4" t="s">
        <v>243</v>
      </c>
      <c r="AI328" s="34" t="s">
        <v>243</v>
      </c>
      <c r="AJ328" s="34"/>
      <c r="AK328" s="4" t="s">
        <v>243</v>
      </c>
      <c r="AL328" s="34" t="s">
        <v>243</v>
      </c>
      <c r="AM328" s="34"/>
      <c r="AN328" s="4" t="s">
        <v>243</v>
      </c>
      <c r="AO328" s="6">
        <f t="shared" si="300"/>
        <v>0</v>
      </c>
      <c r="AP328" s="33">
        <f t="shared" si="300"/>
        <v>0</v>
      </c>
      <c r="AQ328" s="33"/>
      <c r="AR328" s="6">
        <f t="shared" si="301"/>
        <v>0</v>
      </c>
      <c r="AS328" s="6">
        <f t="shared" si="301"/>
        <v>0</v>
      </c>
      <c r="AT328" s="6">
        <f t="shared" si="301"/>
        <v>0</v>
      </c>
      <c r="AU328" s="6">
        <f t="shared" si="301"/>
        <v>0</v>
      </c>
      <c r="AV328" s="6">
        <f t="shared" si="301"/>
        <v>0</v>
      </c>
      <c r="AW328" s="6">
        <f t="shared" si="301"/>
        <v>0</v>
      </c>
      <c r="AX328" s="6">
        <f t="shared" si="301"/>
        <v>0</v>
      </c>
      <c r="AY328" s="6">
        <f t="shared" si="301"/>
        <v>0</v>
      </c>
      <c r="AZ328" s="33">
        <f t="shared" si="301"/>
        <v>0</v>
      </c>
      <c r="BA328" s="33"/>
      <c r="BB328" s="33"/>
      <c r="BC328" s="6">
        <f t="shared" si="302"/>
        <v>0</v>
      </c>
    </row>
    <row r="329" spans="1:55" s="1" customFormat="1" ht="24" customHeight="1" x14ac:dyDescent="0.2">
      <c r="A329" s="11" t="s">
        <v>16</v>
      </c>
      <c r="B329" s="50" t="s">
        <v>603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38" t="s">
        <v>604</v>
      </c>
      <c r="N329" s="38"/>
      <c r="O329" s="38" t="s">
        <v>67</v>
      </c>
      <c r="P329" s="38"/>
      <c r="Q329" s="38"/>
      <c r="R329" s="38"/>
      <c r="S329" s="38" t="s">
        <v>605</v>
      </c>
      <c r="T329" s="38"/>
      <c r="U329" s="38"/>
      <c r="V329" s="34" t="s">
        <v>243</v>
      </c>
      <c r="W329" s="34"/>
      <c r="X329" s="34" t="s">
        <v>243</v>
      </c>
      <c r="Y329" s="34"/>
      <c r="Z329" s="34" t="s">
        <v>243</v>
      </c>
      <c r="AA329" s="34"/>
      <c r="AB329" s="4" t="s">
        <v>243</v>
      </c>
      <c r="AC329" s="34" t="s">
        <v>243</v>
      </c>
      <c r="AD329" s="34"/>
      <c r="AE329" s="4" t="s">
        <v>243</v>
      </c>
      <c r="AF329" s="34" t="s">
        <v>243</v>
      </c>
      <c r="AG329" s="34"/>
      <c r="AH329" s="4" t="s">
        <v>243</v>
      </c>
      <c r="AI329" s="34" t="s">
        <v>243</v>
      </c>
      <c r="AJ329" s="34"/>
      <c r="AK329" s="4" t="s">
        <v>243</v>
      </c>
      <c r="AL329" s="34" t="s">
        <v>243</v>
      </c>
      <c r="AM329" s="34"/>
      <c r="AN329" s="4" t="s">
        <v>243</v>
      </c>
      <c r="AO329" s="6">
        <f t="shared" si="300"/>
        <v>0</v>
      </c>
      <c r="AP329" s="33">
        <f t="shared" si="300"/>
        <v>0</v>
      </c>
      <c r="AQ329" s="33"/>
      <c r="AR329" s="6">
        <f t="shared" si="301"/>
        <v>0</v>
      </c>
      <c r="AS329" s="6">
        <f t="shared" si="301"/>
        <v>0</v>
      </c>
      <c r="AT329" s="6">
        <f t="shared" si="301"/>
        <v>0</v>
      </c>
      <c r="AU329" s="6">
        <f t="shared" si="301"/>
        <v>0</v>
      </c>
      <c r="AV329" s="6">
        <f t="shared" si="301"/>
        <v>0</v>
      </c>
      <c r="AW329" s="6">
        <f t="shared" si="301"/>
        <v>0</v>
      </c>
      <c r="AX329" s="6">
        <f t="shared" si="301"/>
        <v>0</v>
      </c>
      <c r="AY329" s="6">
        <f t="shared" si="301"/>
        <v>0</v>
      </c>
      <c r="AZ329" s="33">
        <f t="shared" si="301"/>
        <v>0</v>
      </c>
      <c r="BA329" s="33"/>
      <c r="BB329" s="33"/>
      <c r="BC329" s="6">
        <f t="shared" si="302"/>
        <v>0</v>
      </c>
    </row>
    <row r="330" spans="1:55" s="1" customFormat="1" ht="24" customHeight="1" x14ac:dyDescent="0.2">
      <c r="A330" s="11" t="s">
        <v>16</v>
      </c>
      <c r="B330" s="50" t="s">
        <v>606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38" t="s">
        <v>607</v>
      </c>
      <c r="N330" s="38"/>
      <c r="O330" s="38" t="s">
        <v>67</v>
      </c>
      <c r="P330" s="38"/>
      <c r="Q330" s="38"/>
      <c r="R330" s="38"/>
      <c r="S330" s="38" t="s">
        <v>608</v>
      </c>
      <c r="T330" s="38"/>
      <c r="U330" s="38"/>
      <c r="V330" s="34" t="s">
        <v>243</v>
      </c>
      <c r="W330" s="34"/>
      <c r="X330" s="34" t="s">
        <v>243</v>
      </c>
      <c r="Y330" s="34"/>
      <c r="Z330" s="34" t="s">
        <v>243</v>
      </c>
      <c r="AA330" s="34"/>
      <c r="AB330" s="4" t="s">
        <v>243</v>
      </c>
      <c r="AC330" s="34" t="s">
        <v>243</v>
      </c>
      <c r="AD330" s="34"/>
      <c r="AE330" s="4" t="s">
        <v>243</v>
      </c>
      <c r="AF330" s="34" t="s">
        <v>243</v>
      </c>
      <c r="AG330" s="34"/>
      <c r="AH330" s="4" t="s">
        <v>243</v>
      </c>
      <c r="AI330" s="34" t="s">
        <v>243</v>
      </c>
      <c r="AJ330" s="34"/>
      <c r="AK330" s="4" t="s">
        <v>243</v>
      </c>
      <c r="AL330" s="34" t="s">
        <v>243</v>
      </c>
      <c r="AM330" s="34"/>
      <c r="AN330" s="4" t="s">
        <v>243</v>
      </c>
      <c r="AO330" s="6">
        <f t="shared" si="300"/>
        <v>0</v>
      </c>
      <c r="AP330" s="33">
        <f t="shared" si="300"/>
        <v>0</v>
      </c>
      <c r="AQ330" s="33"/>
      <c r="AR330" s="6">
        <f t="shared" si="301"/>
        <v>0</v>
      </c>
      <c r="AS330" s="6">
        <f t="shared" si="301"/>
        <v>0</v>
      </c>
      <c r="AT330" s="6">
        <f t="shared" si="301"/>
        <v>0</v>
      </c>
      <c r="AU330" s="6">
        <f t="shared" si="301"/>
        <v>0</v>
      </c>
      <c r="AV330" s="6">
        <f t="shared" si="301"/>
        <v>0</v>
      </c>
      <c r="AW330" s="6">
        <f t="shared" si="301"/>
        <v>0</v>
      </c>
      <c r="AX330" s="6">
        <f t="shared" si="301"/>
        <v>0</v>
      </c>
      <c r="AY330" s="6">
        <f t="shared" si="301"/>
        <v>0</v>
      </c>
      <c r="AZ330" s="33">
        <f t="shared" si="301"/>
        <v>0</v>
      </c>
      <c r="BA330" s="33"/>
      <c r="BB330" s="33"/>
      <c r="BC330" s="6">
        <f t="shared" si="302"/>
        <v>0</v>
      </c>
    </row>
    <row r="331" spans="1:55" s="1" customFormat="1" ht="14.1" customHeight="1" x14ac:dyDescent="0.2">
      <c r="A331" s="11" t="s">
        <v>16</v>
      </c>
      <c r="B331" s="50" t="s">
        <v>609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38" t="s">
        <v>610</v>
      </c>
      <c r="N331" s="38"/>
      <c r="O331" s="38" t="s">
        <v>67</v>
      </c>
      <c r="P331" s="38"/>
      <c r="Q331" s="38"/>
      <c r="R331" s="38"/>
      <c r="S331" s="38" t="s">
        <v>475</v>
      </c>
      <c r="T331" s="38"/>
      <c r="U331" s="38"/>
      <c r="V331" s="34" t="s">
        <v>243</v>
      </c>
      <c r="W331" s="34"/>
      <c r="X331" s="34" t="s">
        <v>243</v>
      </c>
      <c r="Y331" s="34"/>
      <c r="Z331" s="34" t="s">
        <v>243</v>
      </c>
      <c r="AA331" s="34"/>
      <c r="AB331" s="4" t="s">
        <v>243</v>
      </c>
      <c r="AC331" s="34" t="s">
        <v>243</v>
      </c>
      <c r="AD331" s="34"/>
      <c r="AE331" s="4" t="s">
        <v>243</v>
      </c>
      <c r="AF331" s="34" t="s">
        <v>243</v>
      </c>
      <c r="AG331" s="34"/>
      <c r="AH331" s="4" t="s">
        <v>243</v>
      </c>
      <c r="AI331" s="34" t="s">
        <v>243</v>
      </c>
      <c r="AJ331" s="34"/>
      <c r="AK331" s="4" t="s">
        <v>243</v>
      </c>
      <c r="AL331" s="34" t="s">
        <v>243</v>
      </c>
      <c r="AM331" s="34"/>
      <c r="AN331" s="4" t="s">
        <v>243</v>
      </c>
      <c r="AO331" s="6">
        <f t="shared" si="300"/>
        <v>0</v>
      </c>
      <c r="AP331" s="33">
        <f t="shared" si="300"/>
        <v>0</v>
      </c>
      <c r="AQ331" s="33"/>
      <c r="AR331" s="6">
        <f t="shared" si="301"/>
        <v>0</v>
      </c>
      <c r="AS331" s="6">
        <f t="shared" si="301"/>
        <v>0</v>
      </c>
      <c r="AT331" s="6">
        <f t="shared" si="301"/>
        <v>0</v>
      </c>
      <c r="AU331" s="6">
        <f t="shared" si="301"/>
        <v>0</v>
      </c>
      <c r="AV331" s="6">
        <f t="shared" si="301"/>
        <v>0</v>
      </c>
      <c r="AW331" s="6">
        <f t="shared" si="301"/>
        <v>0</v>
      </c>
      <c r="AX331" s="6">
        <f t="shared" si="301"/>
        <v>0</v>
      </c>
      <c r="AY331" s="6">
        <f t="shared" si="301"/>
        <v>0</v>
      </c>
      <c r="AZ331" s="33">
        <f t="shared" si="301"/>
        <v>0</v>
      </c>
      <c r="BA331" s="33"/>
      <c r="BB331" s="33"/>
      <c r="BC331" s="6">
        <f t="shared" si="302"/>
        <v>0</v>
      </c>
    </row>
    <row r="332" spans="1:55" s="1" customFormat="1" ht="14.1" customHeight="1" x14ac:dyDescent="0.2">
      <c r="A332" s="11" t="s">
        <v>16</v>
      </c>
      <c r="B332" s="50" t="s">
        <v>611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38" t="s">
        <v>612</v>
      </c>
      <c r="N332" s="38"/>
      <c r="O332" s="38" t="s">
        <v>67</v>
      </c>
      <c r="P332" s="38"/>
      <c r="Q332" s="38"/>
      <c r="R332" s="38"/>
      <c r="S332" s="38" t="s">
        <v>68</v>
      </c>
      <c r="T332" s="38"/>
      <c r="U332" s="38"/>
      <c r="V332" s="34" t="s">
        <v>243</v>
      </c>
      <c r="W332" s="34"/>
      <c r="X332" s="34" t="s">
        <v>243</v>
      </c>
      <c r="Y332" s="34"/>
      <c r="Z332" s="34" t="s">
        <v>243</v>
      </c>
      <c r="AA332" s="34"/>
      <c r="AB332" s="4" t="s">
        <v>243</v>
      </c>
      <c r="AC332" s="34" t="s">
        <v>243</v>
      </c>
      <c r="AD332" s="34"/>
      <c r="AE332" s="4" t="s">
        <v>243</v>
      </c>
      <c r="AF332" s="34" t="s">
        <v>243</v>
      </c>
      <c r="AG332" s="34"/>
      <c r="AH332" s="4" t="s">
        <v>243</v>
      </c>
      <c r="AI332" s="34" t="s">
        <v>243</v>
      </c>
      <c r="AJ332" s="34"/>
      <c r="AK332" s="4" t="s">
        <v>243</v>
      </c>
      <c r="AL332" s="34" t="s">
        <v>243</v>
      </c>
      <c r="AM332" s="34"/>
      <c r="AN332" s="4" t="s">
        <v>243</v>
      </c>
      <c r="AO332" s="6">
        <f t="shared" si="300"/>
        <v>0</v>
      </c>
      <c r="AP332" s="33">
        <f t="shared" si="300"/>
        <v>0</v>
      </c>
      <c r="AQ332" s="33"/>
      <c r="AR332" s="6">
        <f t="shared" si="301"/>
        <v>0</v>
      </c>
      <c r="AS332" s="6">
        <f t="shared" si="301"/>
        <v>0</v>
      </c>
      <c r="AT332" s="6">
        <f t="shared" si="301"/>
        <v>0</v>
      </c>
      <c r="AU332" s="6">
        <f t="shared" si="301"/>
        <v>0</v>
      </c>
      <c r="AV332" s="6">
        <f t="shared" si="301"/>
        <v>0</v>
      </c>
      <c r="AW332" s="6">
        <f t="shared" si="301"/>
        <v>0</v>
      </c>
      <c r="AX332" s="6">
        <f t="shared" si="301"/>
        <v>0</v>
      </c>
      <c r="AY332" s="6">
        <f t="shared" si="301"/>
        <v>0</v>
      </c>
      <c r="AZ332" s="33">
        <f t="shared" si="301"/>
        <v>0</v>
      </c>
      <c r="BA332" s="33"/>
      <c r="BB332" s="33"/>
      <c r="BC332" s="6">
        <f t="shared" si="302"/>
        <v>0</v>
      </c>
    </row>
    <row r="333" spans="1:55" s="1" customFormat="1" ht="33.950000000000003" customHeight="1" x14ac:dyDescent="0.2">
      <c r="A333" s="11" t="s">
        <v>16</v>
      </c>
      <c r="B333" s="50" t="s">
        <v>613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38" t="s">
        <v>614</v>
      </c>
      <c r="N333" s="38"/>
      <c r="O333" s="38" t="s">
        <v>67</v>
      </c>
      <c r="P333" s="38"/>
      <c r="Q333" s="38"/>
      <c r="R333" s="38"/>
      <c r="S333" s="38" t="s">
        <v>615</v>
      </c>
      <c r="T333" s="38"/>
      <c r="U333" s="38"/>
      <c r="V333" s="34" t="s">
        <v>243</v>
      </c>
      <c r="W333" s="34"/>
      <c r="X333" s="34" t="s">
        <v>243</v>
      </c>
      <c r="Y333" s="34"/>
      <c r="Z333" s="34" t="s">
        <v>243</v>
      </c>
      <c r="AA333" s="34"/>
      <c r="AB333" s="4" t="s">
        <v>243</v>
      </c>
      <c r="AC333" s="34" t="s">
        <v>243</v>
      </c>
      <c r="AD333" s="34"/>
      <c r="AE333" s="4" t="s">
        <v>243</v>
      </c>
      <c r="AF333" s="34" t="s">
        <v>243</v>
      </c>
      <c r="AG333" s="34"/>
      <c r="AH333" s="4" t="s">
        <v>243</v>
      </c>
      <c r="AI333" s="34" t="s">
        <v>243</v>
      </c>
      <c r="AJ333" s="34"/>
      <c r="AK333" s="4" t="s">
        <v>243</v>
      </c>
      <c r="AL333" s="34" t="s">
        <v>243</v>
      </c>
      <c r="AM333" s="34"/>
      <c r="AN333" s="4" t="s">
        <v>243</v>
      </c>
      <c r="AO333" s="6">
        <f t="shared" si="300"/>
        <v>0</v>
      </c>
      <c r="AP333" s="33">
        <f t="shared" si="300"/>
        <v>0</v>
      </c>
      <c r="AQ333" s="33"/>
      <c r="AR333" s="6">
        <f t="shared" si="301"/>
        <v>0</v>
      </c>
      <c r="AS333" s="6">
        <f t="shared" si="301"/>
        <v>0</v>
      </c>
      <c r="AT333" s="6">
        <f t="shared" si="301"/>
        <v>0</v>
      </c>
      <c r="AU333" s="6">
        <f t="shared" si="301"/>
        <v>0</v>
      </c>
      <c r="AV333" s="6">
        <f t="shared" si="301"/>
        <v>0</v>
      </c>
      <c r="AW333" s="6">
        <f t="shared" si="301"/>
        <v>0</v>
      </c>
      <c r="AX333" s="6">
        <f t="shared" si="301"/>
        <v>0</v>
      </c>
      <c r="AY333" s="6">
        <f t="shared" si="301"/>
        <v>0</v>
      </c>
      <c r="AZ333" s="33">
        <f t="shared" si="301"/>
        <v>0</v>
      </c>
      <c r="BA333" s="33"/>
      <c r="BB333" s="33"/>
      <c r="BC333" s="6">
        <f t="shared" si="302"/>
        <v>0</v>
      </c>
    </row>
    <row r="334" spans="1:55" s="1" customFormat="1" ht="24" customHeight="1" x14ac:dyDescent="0.2">
      <c r="A334" s="11" t="s">
        <v>16</v>
      </c>
      <c r="B334" s="50" t="s">
        <v>616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38" t="s">
        <v>617</v>
      </c>
      <c r="N334" s="38"/>
      <c r="O334" s="38" t="s">
        <v>67</v>
      </c>
      <c r="P334" s="38"/>
      <c r="Q334" s="38"/>
      <c r="R334" s="38"/>
      <c r="S334" s="38" t="s">
        <v>618</v>
      </c>
      <c r="T334" s="38"/>
      <c r="U334" s="38"/>
      <c r="V334" s="34" t="s">
        <v>243</v>
      </c>
      <c r="W334" s="34"/>
      <c r="X334" s="34" t="s">
        <v>243</v>
      </c>
      <c r="Y334" s="34"/>
      <c r="Z334" s="34" t="s">
        <v>243</v>
      </c>
      <c r="AA334" s="34"/>
      <c r="AB334" s="4" t="s">
        <v>243</v>
      </c>
      <c r="AC334" s="34" t="s">
        <v>243</v>
      </c>
      <c r="AD334" s="34"/>
      <c r="AE334" s="4" t="s">
        <v>243</v>
      </c>
      <c r="AF334" s="34" t="s">
        <v>243</v>
      </c>
      <c r="AG334" s="34"/>
      <c r="AH334" s="4" t="s">
        <v>243</v>
      </c>
      <c r="AI334" s="34" t="s">
        <v>243</v>
      </c>
      <c r="AJ334" s="34"/>
      <c r="AK334" s="4" t="s">
        <v>243</v>
      </c>
      <c r="AL334" s="34" t="s">
        <v>243</v>
      </c>
      <c r="AM334" s="34"/>
      <c r="AN334" s="4" t="s">
        <v>243</v>
      </c>
      <c r="AO334" s="6">
        <f t="shared" si="300"/>
        <v>0</v>
      </c>
      <c r="AP334" s="33">
        <f t="shared" si="300"/>
        <v>0</v>
      </c>
      <c r="AQ334" s="33"/>
      <c r="AR334" s="6">
        <f t="shared" si="301"/>
        <v>0</v>
      </c>
      <c r="AS334" s="6">
        <f t="shared" si="301"/>
        <v>0</v>
      </c>
      <c r="AT334" s="6">
        <f t="shared" si="301"/>
        <v>0</v>
      </c>
      <c r="AU334" s="6">
        <f t="shared" si="301"/>
        <v>0</v>
      </c>
      <c r="AV334" s="6">
        <f t="shared" si="301"/>
        <v>0</v>
      </c>
      <c r="AW334" s="6">
        <f t="shared" si="301"/>
        <v>0</v>
      </c>
      <c r="AX334" s="6">
        <f t="shared" si="301"/>
        <v>0</v>
      </c>
      <c r="AY334" s="6">
        <f t="shared" si="301"/>
        <v>0</v>
      </c>
      <c r="AZ334" s="33">
        <f t="shared" si="301"/>
        <v>0</v>
      </c>
      <c r="BA334" s="33"/>
      <c r="BB334" s="33"/>
      <c r="BC334" s="6">
        <f t="shared" si="302"/>
        <v>0</v>
      </c>
    </row>
    <row r="335" spans="1:55" s="1" customFormat="1" ht="33.950000000000003" customHeight="1" x14ac:dyDescent="0.2">
      <c r="A335" s="41" t="s">
        <v>619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4" t="s">
        <v>620</v>
      </c>
      <c r="N335" s="44"/>
      <c r="O335" s="44" t="s">
        <v>184</v>
      </c>
      <c r="P335" s="44"/>
      <c r="Q335" s="44"/>
      <c r="R335" s="44"/>
      <c r="S335" s="44" t="s">
        <v>68</v>
      </c>
      <c r="T335" s="44"/>
      <c r="U335" s="44"/>
      <c r="V335" s="34" t="s">
        <v>243</v>
      </c>
      <c r="W335" s="34"/>
      <c r="X335" s="34" t="s">
        <v>243</v>
      </c>
      <c r="Y335" s="34"/>
      <c r="Z335" s="34" t="s">
        <v>243</v>
      </c>
      <c r="AA335" s="34"/>
      <c r="AB335" s="4" t="s">
        <v>243</v>
      </c>
      <c r="AC335" s="34" t="s">
        <v>243</v>
      </c>
      <c r="AD335" s="34"/>
      <c r="AE335" s="4" t="s">
        <v>243</v>
      </c>
      <c r="AF335" s="34" t="s">
        <v>243</v>
      </c>
      <c r="AG335" s="34"/>
      <c r="AH335" s="4" t="s">
        <v>243</v>
      </c>
      <c r="AI335" s="34" t="s">
        <v>243</v>
      </c>
      <c r="AJ335" s="34"/>
      <c r="AK335" s="4" t="s">
        <v>243</v>
      </c>
      <c r="AL335" s="34" t="s">
        <v>243</v>
      </c>
      <c r="AM335" s="34"/>
      <c r="AN335" s="4" t="s">
        <v>243</v>
      </c>
      <c r="AO335" s="6">
        <f t="shared" si="300"/>
        <v>0</v>
      </c>
      <c r="AP335" s="33">
        <f t="shared" si="300"/>
        <v>0</v>
      </c>
      <c r="AQ335" s="33"/>
      <c r="AR335" s="6">
        <f t="shared" si="301"/>
        <v>0</v>
      </c>
      <c r="AS335" s="6">
        <f t="shared" si="301"/>
        <v>0</v>
      </c>
      <c r="AT335" s="6">
        <f t="shared" si="301"/>
        <v>0</v>
      </c>
      <c r="AU335" s="6">
        <f t="shared" si="301"/>
        <v>0</v>
      </c>
      <c r="AV335" s="6">
        <f t="shared" si="301"/>
        <v>0</v>
      </c>
      <c r="AW335" s="6">
        <f t="shared" si="301"/>
        <v>0</v>
      </c>
      <c r="AX335" s="6">
        <f t="shared" si="301"/>
        <v>0</v>
      </c>
      <c r="AY335" s="6">
        <f t="shared" si="301"/>
        <v>0</v>
      </c>
      <c r="AZ335" s="33">
        <f t="shared" si="301"/>
        <v>0</v>
      </c>
      <c r="BA335" s="33"/>
      <c r="BB335" s="33"/>
      <c r="BC335" s="6">
        <f t="shared" si="302"/>
        <v>0</v>
      </c>
    </row>
    <row r="336" spans="1:55" s="1" customFormat="1" ht="14.1" customHeight="1" x14ac:dyDescent="0.2">
      <c r="A336" s="9" t="s">
        <v>16</v>
      </c>
      <c r="B336" s="56" t="s">
        <v>144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49" t="s">
        <v>16</v>
      </c>
      <c r="N336" s="49"/>
      <c r="O336" s="49" t="s">
        <v>16</v>
      </c>
      <c r="P336" s="49"/>
      <c r="Q336" s="49"/>
      <c r="R336" s="49"/>
      <c r="S336" s="49" t="s">
        <v>16</v>
      </c>
      <c r="T336" s="49"/>
      <c r="U336" s="49"/>
      <c r="V336" s="29" t="s">
        <v>16</v>
      </c>
      <c r="W336" s="29"/>
      <c r="X336" s="29" t="s">
        <v>16</v>
      </c>
      <c r="Y336" s="29"/>
      <c r="Z336" s="29" t="s">
        <v>16</v>
      </c>
      <c r="AA336" s="29"/>
      <c r="AB336" s="7" t="s">
        <v>16</v>
      </c>
      <c r="AC336" s="29" t="s">
        <v>16</v>
      </c>
      <c r="AD336" s="29"/>
      <c r="AE336" s="7" t="s">
        <v>16</v>
      </c>
      <c r="AF336" s="29" t="s">
        <v>16</v>
      </c>
      <c r="AG336" s="29"/>
      <c r="AH336" s="7" t="s">
        <v>16</v>
      </c>
      <c r="AI336" s="29" t="s">
        <v>16</v>
      </c>
      <c r="AJ336" s="29"/>
      <c r="AK336" s="7" t="s">
        <v>16</v>
      </c>
      <c r="AL336" s="29" t="s">
        <v>16</v>
      </c>
      <c r="AM336" s="29"/>
      <c r="AN336" s="7" t="s">
        <v>16</v>
      </c>
      <c r="AO336" s="7" t="s">
        <v>16</v>
      </c>
      <c r="AP336" s="29" t="s">
        <v>16</v>
      </c>
      <c r="AQ336" s="29"/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7" t="s">
        <v>16</v>
      </c>
      <c r="AZ336" s="29" t="s">
        <v>16</v>
      </c>
      <c r="BA336" s="29"/>
      <c r="BB336" s="29"/>
      <c r="BC336" s="7" t="s">
        <v>16</v>
      </c>
    </row>
    <row r="337" spans="1:55" s="1" customFormat="1" ht="24" customHeight="1" x14ac:dyDescent="0.2">
      <c r="A337" s="10" t="s">
        <v>16</v>
      </c>
      <c r="B337" s="51" t="s">
        <v>621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1" t="s">
        <v>622</v>
      </c>
      <c r="N337" s="31"/>
      <c r="O337" s="31" t="s">
        <v>184</v>
      </c>
      <c r="P337" s="31"/>
      <c r="Q337" s="31"/>
      <c r="R337" s="31"/>
      <c r="S337" s="31" t="s">
        <v>68</v>
      </c>
      <c r="T337" s="31"/>
      <c r="U337" s="31"/>
      <c r="V337" s="28" t="s">
        <v>243</v>
      </c>
      <c r="W337" s="28"/>
      <c r="X337" s="28" t="s">
        <v>243</v>
      </c>
      <c r="Y337" s="28"/>
      <c r="Z337" s="28" t="s">
        <v>243</v>
      </c>
      <c r="AA337" s="28"/>
      <c r="AB337" s="14" t="s">
        <v>243</v>
      </c>
      <c r="AC337" s="28" t="s">
        <v>243</v>
      </c>
      <c r="AD337" s="28"/>
      <c r="AE337" s="14" t="s">
        <v>243</v>
      </c>
      <c r="AF337" s="28" t="s">
        <v>243</v>
      </c>
      <c r="AG337" s="28"/>
      <c r="AH337" s="14" t="s">
        <v>243</v>
      </c>
      <c r="AI337" s="28" t="s">
        <v>243</v>
      </c>
      <c r="AJ337" s="28"/>
      <c r="AK337" s="14" t="s">
        <v>243</v>
      </c>
      <c r="AL337" s="28" t="s">
        <v>243</v>
      </c>
      <c r="AM337" s="28"/>
      <c r="AN337" s="14" t="s">
        <v>243</v>
      </c>
      <c r="AO337" s="8">
        <f>0</f>
        <v>0</v>
      </c>
      <c r="AP337" s="27">
        <f>0</f>
        <v>0</v>
      </c>
      <c r="AQ337" s="27"/>
      <c r="AR337" s="8">
        <f t="shared" ref="AR337:AZ338" si="303">0</f>
        <v>0</v>
      </c>
      <c r="AS337" s="8">
        <f t="shared" si="303"/>
        <v>0</v>
      </c>
      <c r="AT337" s="8">
        <f t="shared" si="303"/>
        <v>0</v>
      </c>
      <c r="AU337" s="8">
        <f t="shared" si="303"/>
        <v>0</v>
      </c>
      <c r="AV337" s="8">
        <f t="shared" si="303"/>
        <v>0</v>
      </c>
      <c r="AW337" s="8">
        <f t="shared" si="303"/>
        <v>0</v>
      </c>
      <c r="AX337" s="8">
        <f t="shared" si="303"/>
        <v>0</v>
      </c>
      <c r="AY337" s="8">
        <f t="shared" si="303"/>
        <v>0</v>
      </c>
      <c r="AZ337" s="27">
        <f t="shared" si="303"/>
        <v>0</v>
      </c>
      <c r="BA337" s="27"/>
      <c r="BB337" s="27"/>
      <c r="BC337" s="8">
        <f>0</f>
        <v>0</v>
      </c>
    </row>
    <row r="338" spans="1:55" s="1" customFormat="1" ht="33.950000000000003" customHeight="1" x14ac:dyDescent="0.2">
      <c r="A338" s="11" t="s">
        <v>16</v>
      </c>
      <c r="B338" s="50" t="s">
        <v>623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38" t="s">
        <v>624</v>
      </c>
      <c r="N338" s="38"/>
      <c r="O338" s="38" t="s">
        <v>184</v>
      </c>
      <c r="P338" s="38"/>
      <c r="Q338" s="38"/>
      <c r="R338" s="38"/>
      <c r="S338" s="38" t="s">
        <v>68</v>
      </c>
      <c r="T338" s="38"/>
      <c r="U338" s="38"/>
      <c r="V338" s="34" t="s">
        <v>243</v>
      </c>
      <c r="W338" s="34"/>
      <c r="X338" s="34" t="s">
        <v>243</v>
      </c>
      <c r="Y338" s="34"/>
      <c r="Z338" s="34" t="s">
        <v>243</v>
      </c>
      <c r="AA338" s="34"/>
      <c r="AB338" s="4" t="s">
        <v>243</v>
      </c>
      <c r="AC338" s="34" t="s">
        <v>243</v>
      </c>
      <c r="AD338" s="34"/>
      <c r="AE338" s="4" t="s">
        <v>243</v>
      </c>
      <c r="AF338" s="34" t="s">
        <v>243</v>
      </c>
      <c r="AG338" s="34"/>
      <c r="AH338" s="4" t="s">
        <v>243</v>
      </c>
      <c r="AI338" s="34" t="s">
        <v>243</v>
      </c>
      <c r="AJ338" s="34"/>
      <c r="AK338" s="4" t="s">
        <v>243</v>
      </c>
      <c r="AL338" s="34" t="s">
        <v>243</v>
      </c>
      <c r="AM338" s="34"/>
      <c r="AN338" s="4" t="s">
        <v>243</v>
      </c>
      <c r="AO338" s="6">
        <f>0</f>
        <v>0</v>
      </c>
      <c r="AP338" s="33">
        <f>0</f>
        <v>0</v>
      </c>
      <c r="AQ338" s="33"/>
      <c r="AR338" s="6">
        <f t="shared" si="303"/>
        <v>0</v>
      </c>
      <c r="AS338" s="6">
        <f t="shared" si="303"/>
        <v>0</v>
      </c>
      <c r="AT338" s="6">
        <f t="shared" si="303"/>
        <v>0</v>
      </c>
      <c r="AU338" s="6">
        <f t="shared" si="303"/>
        <v>0</v>
      </c>
      <c r="AV338" s="6">
        <f t="shared" si="303"/>
        <v>0</v>
      </c>
      <c r="AW338" s="6">
        <f t="shared" si="303"/>
        <v>0</v>
      </c>
      <c r="AX338" s="6">
        <f t="shared" si="303"/>
        <v>0</v>
      </c>
      <c r="AY338" s="6">
        <f t="shared" si="303"/>
        <v>0</v>
      </c>
      <c r="AZ338" s="33">
        <f t="shared" si="303"/>
        <v>0</v>
      </c>
      <c r="BA338" s="33"/>
      <c r="BB338" s="33"/>
      <c r="BC338" s="6">
        <f>0</f>
        <v>0</v>
      </c>
    </row>
    <row r="339" spans="1:55" s="1" customFormat="1" ht="14.1" customHeight="1" x14ac:dyDescent="0.2">
      <c r="A339" s="9" t="s">
        <v>16</v>
      </c>
      <c r="B339" s="52" t="s">
        <v>197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36" t="s">
        <v>16</v>
      </c>
      <c r="N339" s="36"/>
      <c r="O339" s="36" t="s">
        <v>16</v>
      </c>
      <c r="P339" s="36"/>
      <c r="Q339" s="36"/>
      <c r="R339" s="36"/>
      <c r="S339" s="36" t="s">
        <v>16</v>
      </c>
      <c r="T339" s="36"/>
      <c r="U339" s="36"/>
      <c r="V339" s="29" t="s">
        <v>16</v>
      </c>
      <c r="W339" s="29"/>
      <c r="X339" s="29" t="s">
        <v>16</v>
      </c>
      <c r="Y339" s="29"/>
      <c r="Z339" s="29" t="s">
        <v>16</v>
      </c>
      <c r="AA339" s="29"/>
      <c r="AB339" s="7" t="s">
        <v>16</v>
      </c>
      <c r="AC339" s="29" t="s">
        <v>16</v>
      </c>
      <c r="AD339" s="29"/>
      <c r="AE339" s="7" t="s">
        <v>16</v>
      </c>
      <c r="AF339" s="29" t="s">
        <v>16</v>
      </c>
      <c r="AG339" s="29"/>
      <c r="AH339" s="7" t="s">
        <v>16</v>
      </c>
      <c r="AI339" s="29" t="s">
        <v>16</v>
      </c>
      <c r="AJ339" s="29"/>
      <c r="AK339" s="7" t="s">
        <v>16</v>
      </c>
      <c r="AL339" s="29" t="s">
        <v>16</v>
      </c>
      <c r="AM339" s="29"/>
      <c r="AN339" s="7" t="s">
        <v>16</v>
      </c>
      <c r="AO339" s="7" t="s">
        <v>16</v>
      </c>
      <c r="AP339" s="29" t="s">
        <v>16</v>
      </c>
      <c r="AQ339" s="29"/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7" t="s">
        <v>16</v>
      </c>
      <c r="AZ339" s="29" t="s">
        <v>16</v>
      </c>
      <c r="BA339" s="29"/>
      <c r="BB339" s="29"/>
      <c r="BC339" s="7" t="s">
        <v>16</v>
      </c>
    </row>
    <row r="340" spans="1:55" s="1" customFormat="1" ht="14.1" customHeight="1" x14ac:dyDescent="0.2">
      <c r="A340" s="10" t="s">
        <v>16</v>
      </c>
      <c r="B340" s="51" t="s">
        <v>473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1" t="s">
        <v>625</v>
      </c>
      <c r="N340" s="31"/>
      <c r="O340" s="31" t="s">
        <v>184</v>
      </c>
      <c r="P340" s="31"/>
      <c r="Q340" s="31"/>
      <c r="R340" s="31"/>
      <c r="S340" s="31" t="s">
        <v>68</v>
      </c>
      <c r="T340" s="31"/>
      <c r="U340" s="31"/>
      <c r="V340" s="28" t="s">
        <v>243</v>
      </c>
      <c r="W340" s="28"/>
      <c r="X340" s="28" t="s">
        <v>243</v>
      </c>
      <c r="Y340" s="28"/>
      <c r="Z340" s="28" t="s">
        <v>243</v>
      </c>
      <c r="AA340" s="28"/>
      <c r="AB340" s="14" t="s">
        <v>243</v>
      </c>
      <c r="AC340" s="28" t="s">
        <v>243</v>
      </c>
      <c r="AD340" s="28"/>
      <c r="AE340" s="14" t="s">
        <v>243</v>
      </c>
      <c r="AF340" s="28" t="s">
        <v>243</v>
      </c>
      <c r="AG340" s="28"/>
      <c r="AH340" s="14" t="s">
        <v>243</v>
      </c>
      <c r="AI340" s="28" t="s">
        <v>243</v>
      </c>
      <c r="AJ340" s="28"/>
      <c r="AK340" s="14" t="s">
        <v>243</v>
      </c>
      <c r="AL340" s="28" t="s">
        <v>243</v>
      </c>
      <c r="AM340" s="28"/>
      <c r="AN340" s="14" t="s">
        <v>243</v>
      </c>
      <c r="AO340" s="8">
        <f>0</f>
        <v>0</v>
      </c>
      <c r="AP340" s="27">
        <f>0</f>
        <v>0</v>
      </c>
      <c r="AQ340" s="27"/>
      <c r="AR340" s="8">
        <f t="shared" ref="AR340:AZ340" si="304">0</f>
        <v>0</v>
      </c>
      <c r="AS340" s="8">
        <f t="shared" si="304"/>
        <v>0</v>
      </c>
      <c r="AT340" s="8">
        <f t="shared" si="304"/>
        <v>0</v>
      </c>
      <c r="AU340" s="8">
        <f t="shared" si="304"/>
        <v>0</v>
      </c>
      <c r="AV340" s="8">
        <f t="shared" si="304"/>
        <v>0</v>
      </c>
      <c r="AW340" s="8">
        <f t="shared" si="304"/>
        <v>0</v>
      </c>
      <c r="AX340" s="8">
        <f t="shared" si="304"/>
        <v>0</v>
      </c>
      <c r="AY340" s="8">
        <f t="shared" si="304"/>
        <v>0</v>
      </c>
      <c r="AZ340" s="27">
        <f t="shared" si="304"/>
        <v>0</v>
      </c>
      <c r="BA340" s="27"/>
      <c r="BB340" s="27"/>
      <c r="BC340" s="8">
        <f>0</f>
        <v>0</v>
      </c>
    </row>
    <row r="341" spans="1:55" s="1" customFormat="1" ht="14.1" customHeight="1" x14ac:dyDescent="0.2">
      <c r="A341" s="55" t="s">
        <v>16</v>
      </c>
      <c r="B341" s="55"/>
      <c r="C341" s="55"/>
      <c r="D341" s="52" t="s">
        <v>197</v>
      </c>
      <c r="E341" s="52"/>
      <c r="F341" s="52"/>
      <c r="G341" s="52"/>
      <c r="H341" s="52"/>
      <c r="I341" s="52"/>
      <c r="J341" s="52"/>
      <c r="K341" s="52"/>
      <c r="L341" s="52"/>
      <c r="M341" s="36" t="s">
        <v>16</v>
      </c>
      <c r="N341" s="36"/>
      <c r="O341" s="36" t="s">
        <v>16</v>
      </c>
      <c r="P341" s="36"/>
      <c r="Q341" s="36"/>
      <c r="R341" s="36"/>
      <c r="S341" s="36" t="s">
        <v>16</v>
      </c>
      <c r="T341" s="36"/>
      <c r="U341" s="36"/>
      <c r="V341" s="29" t="s">
        <v>16</v>
      </c>
      <c r="W341" s="29"/>
      <c r="X341" s="29" t="s">
        <v>16</v>
      </c>
      <c r="Y341" s="29"/>
      <c r="Z341" s="29" t="s">
        <v>16</v>
      </c>
      <c r="AA341" s="29"/>
      <c r="AB341" s="7" t="s">
        <v>16</v>
      </c>
      <c r="AC341" s="29" t="s">
        <v>16</v>
      </c>
      <c r="AD341" s="29"/>
      <c r="AE341" s="7" t="s">
        <v>16</v>
      </c>
      <c r="AF341" s="29" t="s">
        <v>16</v>
      </c>
      <c r="AG341" s="29"/>
      <c r="AH341" s="7" t="s">
        <v>16</v>
      </c>
      <c r="AI341" s="29" t="s">
        <v>16</v>
      </c>
      <c r="AJ341" s="29"/>
      <c r="AK341" s="7" t="s">
        <v>16</v>
      </c>
      <c r="AL341" s="29" t="s">
        <v>16</v>
      </c>
      <c r="AM341" s="29"/>
      <c r="AN341" s="7" t="s">
        <v>16</v>
      </c>
      <c r="AO341" s="7" t="s">
        <v>16</v>
      </c>
      <c r="AP341" s="29" t="s">
        <v>16</v>
      </c>
      <c r="AQ341" s="29"/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7" t="s">
        <v>16</v>
      </c>
      <c r="AZ341" s="29" t="s">
        <v>16</v>
      </c>
      <c r="BA341" s="29"/>
      <c r="BB341" s="29"/>
      <c r="BC341" s="7" t="s">
        <v>16</v>
      </c>
    </row>
    <row r="342" spans="1:55" s="1" customFormat="1" ht="14.1" customHeight="1" x14ac:dyDescent="0.2">
      <c r="A342" s="54" t="s">
        <v>16</v>
      </c>
      <c r="B342" s="54"/>
      <c r="C342" s="54"/>
      <c r="D342" s="51" t="s">
        <v>476</v>
      </c>
      <c r="E342" s="51"/>
      <c r="F342" s="51"/>
      <c r="G342" s="51"/>
      <c r="H342" s="51"/>
      <c r="I342" s="51"/>
      <c r="J342" s="51"/>
      <c r="K342" s="51"/>
      <c r="L342" s="51"/>
      <c r="M342" s="31" t="s">
        <v>626</v>
      </c>
      <c r="N342" s="31"/>
      <c r="O342" s="31" t="s">
        <v>184</v>
      </c>
      <c r="P342" s="31"/>
      <c r="Q342" s="31"/>
      <c r="R342" s="31"/>
      <c r="S342" s="31" t="s">
        <v>68</v>
      </c>
      <c r="T342" s="31"/>
      <c r="U342" s="31"/>
      <c r="V342" s="28" t="s">
        <v>243</v>
      </c>
      <c r="W342" s="28"/>
      <c r="X342" s="28" t="s">
        <v>243</v>
      </c>
      <c r="Y342" s="28"/>
      <c r="Z342" s="28" t="s">
        <v>243</v>
      </c>
      <c r="AA342" s="28"/>
      <c r="AB342" s="14" t="s">
        <v>243</v>
      </c>
      <c r="AC342" s="28" t="s">
        <v>243</v>
      </c>
      <c r="AD342" s="28"/>
      <c r="AE342" s="14" t="s">
        <v>243</v>
      </c>
      <c r="AF342" s="28" t="s">
        <v>243</v>
      </c>
      <c r="AG342" s="28"/>
      <c r="AH342" s="14" t="s">
        <v>243</v>
      </c>
      <c r="AI342" s="28" t="s">
        <v>243</v>
      </c>
      <c r="AJ342" s="28"/>
      <c r="AK342" s="14" t="s">
        <v>243</v>
      </c>
      <c r="AL342" s="28" t="s">
        <v>243</v>
      </c>
      <c r="AM342" s="28"/>
      <c r="AN342" s="14" t="s">
        <v>243</v>
      </c>
      <c r="AO342" s="8">
        <f t="shared" ref="AO342:AP348" si="305">0</f>
        <v>0</v>
      </c>
      <c r="AP342" s="27">
        <f t="shared" si="305"/>
        <v>0</v>
      </c>
      <c r="AQ342" s="27"/>
      <c r="AR342" s="8">
        <f t="shared" ref="AR342:AZ348" si="306">0</f>
        <v>0</v>
      </c>
      <c r="AS342" s="8">
        <f t="shared" si="306"/>
        <v>0</v>
      </c>
      <c r="AT342" s="8">
        <f t="shared" si="306"/>
        <v>0</v>
      </c>
      <c r="AU342" s="8">
        <f t="shared" si="306"/>
        <v>0</v>
      </c>
      <c r="AV342" s="8">
        <f t="shared" si="306"/>
        <v>0</v>
      </c>
      <c r="AW342" s="8">
        <f t="shared" si="306"/>
        <v>0</v>
      </c>
      <c r="AX342" s="8">
        <f t="shared" si="306"/>
        <v>0</v>
      </c>
      <c r="AY342" s="8">
        <f t="shared" si="306"/>
        <v>0</v>
      </c>
      <c r="AZ342" s="27">
        <f t="shared" si="306"/>
        <v>0</v>
      </c>
      <c r="BA342" s="27"/>
      <c r="BB342" s="27"/>
      <c r="BC342" s="8">
        <f t="shared" ref="BC342:BC348" si="307">0</f>
        <v>0</v>
      </c>
    </row>
    <row r="343" spans="1:55" s="1" customFormat="1" ht="14.1" customHeight="1" x14ac:dyDescent="0.2">
      <c r="A343" s="53" t="s">
        <v>16</v>
      </c>
      <c r="B343" s="53"/>
      <c r="C343" s="53"/>
      <c r="D343" s="50" t="s">
        <v>478</v>
      </c>
      <c r="E343" s="50"/>
      <c r="F343" s="50"/>
      <c r="G343" s="50"/>
      <c r="H343" s="50"/>
      <c r="I343" s="50"/>
      <c r="J343" s="50"/>
      <c r="K343" s="50"/>
      <c r="L343" s="50"/>
      <c r="M343" s="38" t="s">
        <v>627</v>
      </c>
      <c r="N343" s="38"/>
      <c r="O343" s="38" t="s">
        <v>184</v>
      </c>
      <c r="P343" s="38"/>
      <c r="Q343" s="38"/>
      <c r="R343" s="38"/>
      <c r="S343" s="38" t="s">
        <v>68</v>
      </c>
      <c r="T343" s="38"/>
      <c r="U343" s="38"/>
      <c r="V343" s="34" t="s">
        <v>243</v>
      </c>
      <c r="W343" s="34"/>
      <c r="X343" s="34" t="s">
        <v>243</v>
      </c>
      <c r="Y343" s="34"/>
      <c r="Z343" s="34" t="s">
        <v>243</v>
      </c>
      <c r="AA343" s="34"/>
      <c r="AB343" s="4" t="s">
        <v>243</v>
      </c>
      <c r="AC343" s="34" t="s">
        <v>243</v>
      </c>
      <c r="AD343" s="34"/>
      <c r="AE343" s="4" t="s">
        <v>243</v>
      </c>
      <c r="AF343" s="34" t="s">
        <v>243</v>
      </c>
      <c r="AG343" s="34"/>
      <c r="AH343" s="4" t="s">
        <v>243</v>
      </c>
      <c r="AI343" s="34" t="s">
        <v>243</v>
      </c>
      <c r="AJ343" s="34"/>
      <c r="AK343" s="4" t="s">
        <v>243</v>
      </c>
      <c r="AL343" s="34" t="s">
        <v>243</v>
      </c>
      <c r="AM343" s="34"/>
      <c r="AN343" s="4" t="s">
        <v>243</v>
      </c>
      <c r="AO343" s="6">
        <f t="shared" si="305"/>
        <v>0</v>
      </c>
      <c r="AP343" s="33">
        <f t="shared" si="305"/>
        <v>0</v>
      </c>
      <c r="AQ343" s="33"/>
      <c r="AR343" s="6">
        <f t="shared" si="306"/>
        <v>0</v>
      </c>
      <c r="AS343" s="6">
        <f t="shared" si="306"/>
        <v>0</v>
      </c>
      <c r="AT343" s="6">
        <f t="shared" si="306"/>
        <v>0</v>
      </c>
      <c r="AU343" s="6">
        <f t="shared" si="306"/>
        <v>0</v>
      </c>
      <c r="AV343" s="6">
        <f t="shared" si="306"/>
        <v>0</v>
      </c>
      <c r="AW343" s="6">
        <f t="shared" si="306"/>
        <v>0</v>
      </c>
      <c r="AX343" s="6">
        <f t="shared" si="306"/>
        <v>0</v>
      </c>
      <c r="AY343" s="6">
        <f t="shared" si="306"/>
        <v>0</v>
      </c>
      <c r="AZ343" s="33">
        <f t="shared" si="306"/>
        <v>0</v>
      </c>
      <c r="BA343" s="33"/>
      <c r="BB343" s="33"/>
      <c r="BC343" s="6">
        <f t="shared" si="307"/>
        <v>0</v>
      </c>
    </row>
    <row r="344" spans="1:55" s="1" customFormat="1" ht="14.1" customHeight="1" x14ac:dyDescent="0.2">
      <c r="A344" s="53" t="s">
        <v>16</v>
      </c>
      <c r="B344" s="53"/>
      <c r="C344" s="53"/>
      <c r="D344" s="50" t="s">
        <v>480</v>
      </c>
      <c r="E344" s="50"/>
      <c r="F344" s="50"/>
      <c r="G344" s="50"/>
      <c r="H344" s="50"/>
      <c r="I344" s="50"/>
      <c r="J344" s="50"/>
      <c r="K344" s="50"/>
      <c r="L344" s="50"/>
      <c r="M344" s="38" t="s">
        <v>628</v>
      </c>
      <c r="N344" s="38"/>
      <c r="O344" s="38" t="s">
        <v>184</v>
      </c>
      <c r="P344" s="38"/>
      <c r="Q344" s="38"/>
      <c r="R344" s="38"/>
      <c r="S344" s="38" t="s">
        <v>68</v>
      </c>
      <c r="T344" s="38"/>
      <c r="U344" s="38"/>
      <c r="V344" s="34" t="s">
        <v>243</v>
      </c>
      <c r="W344" s="34"/>
      <c r="X344" s="34" t="s">
        <v>243</v>
      </c>
      <c r="Y344" s="34"/>
      <c r="Z344" s="34" t="s">
        <v>243</v>
      </c>
      <c r="AA344" s="34"/>
      <c r="AB344" s="4" t="s">
        <v>243</v>
      </c>
      <c r="AC344" s="34" t="s">
        <v>243</v>
      </c>
      <c r="AD344" s="34"/>
      <c r="AE344" s="4" t="s">
        <v>243</v>
      </c>
      <c r="AF344" s="34" t="s">
        <v>243</v>
      </c>
      <c r="AG344" s="34"/>
      <c r="AH344" s="4" t="s">
        <v>243</v>
      </c>
      <c r="AI344" s="34" t="s">
        <v>243</v>
      </c>
      <c r="AJ344" s="34"/>
      <c r="AK344" s="4" t="s">
        <v>243</v>
      </c>
      <c r="AL344" s="34" t="s">
        <v>243</v>
      </c>
      <c r="AM344" s="34"/>
      <c r="AN344" s="4" t="s">
        <v>243</v>
      </c>
      <c r="AO344" s="6">
        <f t="shared" si="305"/>
        <v>0</v>
      </c>
      <c r="AP344" s="33">
        <f t="shared" si="305"/>
        <v>0</v>
      </c>
      <c r="AQ344" s="33"/>
      <c r="AR344" s="6">
        <f t="shared" si="306"/>
        <v>0</v>
      </c>
      <c r="AS344" s="6">
        <f t="shared" si="306"/>
        <v>0</v>
      </c>
      <c r="AT344" s="6">
        <f t="shared" si="306"/>
        <v>0</v>
      </c>
      <c r="AU344" s="6">
        <f t="shared" si="306"/>
        <v>0</v>
      </c>
      <c r="AV344" s="6">
        <f t="shared" si="306"/>
        <v>0</v>
      </c>
      <c r="AW344" s="6">
        <f t="shared" si="306"/>
        <v>0</v>
      </c>
      <c r="AX344" s="6">
        <f t="shared" si="306"/>
        <v>0</v>
      </c>
      <c r="AY344" s="6">
        <f t="shared" si="306"/>
        <v>0</v>
      </c>
      <c r="AZ344" s="33">
        <f t="shared" si="306"/>
        <v>0</v>
      </c>
      <c r="BA344" s="33"/>
      <c r="BB344" s="33"/>
      <c r="BC344" s="6">
        <f t="shared" si="307"/>
        <v>0</v>
      </c>
    </row>
    <row r="345" spans="1:55" s="1" customFormat="1" ht="14.1" customHeight="1" x14ac:dyDescent="0.2">
      <c r="A345" s="53" t="s">
        <v>16</v>
      </c>
      <c r="B345" s="53"/>
      <c r="C345" s="53"/>
      <c r="D345" s="50" t="s">
        <v>482</v>
      </c>
      <c r="E345" s="50"/>
      <c r="F345" s="50"/>
      <c r="G345" s="50"/>
      <c r="H345" s="50"/>
      <c r="I345" s="50"/>
      <c r="J345" s="50"/>
      <c r="K345" s="50"/>
      <c r="L345" s="50"/>
      <c r="M345" s="38" t="s">
        <v>629</v>
      </c>
      <c r="N345" s="38"/>
      <c r="O345" s="38" t="s">
        <v>184</v>
      </c>
      <c r="P345" s="38"/>
      <c r="Q345" s="38"/>
      <c r="R345" s="38"/>
      <c r="S345" s="38" t="s">
        <v>68</v>
      </c>
      <c r="T345" s="38"/>
      <c r="U345" s="38"/>
      <c r="V345" s="34" t="s">
        <v>243</v>
      </c>
      <c r="W345" s="34"/>
      <c r="X345" s="34" t="s">
        <v>243</v>
      </c>
      <c r="Y345" s="34"/>
      <c r="Z345" s="34" t="s">
        <v>243</v>
      </c>
      <c r="AA345" s="34"/>
      <c r="AB345" s="4" t="s">
        <v>243</v>
      </c>
      <c r="AC345" s="34" t="s">
        <v>243</v>
      </c>
      <c r="AD345" s="34"/>
      <c r="AE345" s="4" t="s">
        <v>243</v>
      </c>
      <c r="AF345" s="34" t="s">
        <v>243</v>
      </c>
      <c r="AG345" s="34"/>
      <c r="AH345" s="4" t="s">
        <v>243</v>
      </c>
      <c r="AI345" s="34" t="s">
        <v>243</v>
      </c>
      <c r="AJ345" s="34"/>
      <c r="AK345" s="4" t="s">
        <v>243</v>
      </c>
      <c r="AL345" s="34" t="s">
        <v>243</v>
      </c>
      <c r="AM345" s="34"/>
      <c r="AN345" s="4" t="s">
        <v>243</v>
      </c>
      <c r="AO345" s="6">
        <f t="shared" si="305"/>
        <v>0</v>
      </c>
      <c r="AP345" s="33">
        <f t="shared" si="305"/>
        <v>0</v>
      </c>
      <c r="AQ345" s="33"/>
      <c r="AR345" s="6">
        <f t="shared" si="306"/>
        <v>0</v>
      </c>
      <c r="AS345" s="6">
        <f t="shared" si="306"/>
        <v>0</v>
      </c>
      <c r="AT345" s="6">
        <f t="shared" si="306"/>
        <v>0</v>
      </c>
      <c r="AU345" s="6">
        <f t="shared" si="306"/>
        <v>0</v>
      </c>
      <c r="AV345" s="6">
        <f t="shared" si="306"/>
        <v>0</v>
      </c>
      <c r="AW345" s="6">
        <f t="shared" si="306"/>
        <v>0</v>
      </c>
      <c r="AX345" s="6">
        <f t="shared" si="306"/>
        <v>0</v>
      </c>
      <c r="AY345" s="6">
        <f t="shared" si="306"/>
        <v>0</v>
      </c>
      <c r="AZ345" s="33">
        <f t="shared" si="306"/>
        <v>0</v>
      </c>
      <c r="BA345" s="33"/>
      <c r="BB345" s="33"/>
      <c r="BC345" s="6">
        <f t="shared" si="307"/>
        <v>0</v>
      </c>
    </row>
    <row r="346" spans="1:55" s="1" customFormat="1" ht="14.1" customHeight="1" x14ac:dyDescent="0.2">
      <c r="A346" s="53" t="s">
        <v>16</v>
      </c>
      <c r="B346" s="53"/>
      <c r="C346" s="53"/>
      <c r="D346" s="50" t="s">
        <v>484</v>
      </c>
      <c r="E346" s="50"/>
      <c r="F346" s="50"/>
      <c r="G346" s="50"/>
      <c r="H346" s="50"/>
      <c r="I346" s="50"/>
      <c r="J346" s="50"/>
      <c r="K346" s="50"/>
      <c r="L346" s="50"/>
      <c r="M346" s="38" t="s">
        <v>630</v>
      </c>
      <c r="N346" s="38"/>
      <c r="O346" s="38" t="s">
        <v>184</v>
      </c>
      <c r="P346" s="38"/>
      <c r="Q346" s="38"/>
      <c r="R346" s="38"/>
      <c r="S346" s="38" t="s">
        <v>68</v>
      </c>
      <c r="T346" s="38"/>
      <c r="U346" s="38"/>
      <c r="V346" s="34" t="s">
        <v>243</v>
      </c>
      <c r="W346" s="34"/>
      <c r="X346" s="34" t="s">
        <v>243</v>
      </c>
      <c r="Y346" s="34"/>
      <c r="Z346" s="34" t="s">
        <v>243</v>
      </c>
      <c r="AA346" s="34"/>
      <c r="AB346" s="4" t="s">
        <v>243</v>
      </c>
      <c r="AC346" s="34" t="s">
        <v>243</v>
      </c>
      <c r="AD346" s="34"/>
      <c r="AE346" s="4" t="s">
        <v>243</v>
      </c>
      <c r="AF346" s="34" t="s">
        <v>243</v>
      </c>
      <c r="AG346" s="34"/>
      <c r="AH346" s="4" t="s">
        <v>243</v>
      </c>
      <c r="AI346" s="34" t="s">
        <v>243</v>
      </c>
      <c r="AJ346" s="34"/>
      <c r="AK346" s="4" t="s">
        <v>243</v>
      </c>
      <c r="AL346" s="34" t="s">
        <v>243</v>
      </c>
      <c r="AM346" s="34"/>
      <c r="AN346" s="4" t="s">
        <v>243</v>
      </c>
      <c r="AO346" s="6">
        <f t="shared" si="305"/>
        <v>0</v>
      </c>
      <c r="AP346" s="33">
        <f t="shared" si="305"/>
        <v>0</v>
      </c>
      <c r="AQ346" s="33"/>
      <c r="AR346" s="6">
        <f t="shared" si="306"/>
        <v>0</v>
      </c>
      <c r="AS346" s="6">
        <f t="shared" si="306"/>
        <v>0</v>
      </c>
      <c r="AT346" s="6">
        <f t="shared" si="306"/>
        <v>0</v>
      </c>
      <c r="AU346" s="6">
        <f t="shared" si="306"/>
        <v>0</v>
      </c>
      <c r="AV346" s="6">
        <f t="shared" si="306"/>
        <v>0</v>
      </c>
      <c r="AW346" s="6">
        <f t="shared" si="306"/>
        <v>0</v>
      </c>
      <c r="AX346" s="6">
        <f t="shared" si="306"/>
        <v>0</v>
      </c>
      <c r="AY346" s="6">
        <f t="shared" si="306"/>
        <v>0</v>
      </c>
      <c r="AZ346" s="33">
        <f t="shared" si="306"/>
        <v>0</v>
      </c>
      <c r="BA346" s="33"/>
      <c r="BB346" s="33"/>
      <c r="BC346" s="6">
        <f t="shared" si="307"/>
        <v>0</v>
      </c>
    </row>
    <row r="347" spans="1:55" s="1" customFormat="1" ht="14.1" customHeight="1" x14ac:dyDescent="0.2">
      <c r="A347" s="11" t="s">
        <v>16</v>
      </c>
      <c r="B347" s="50" t="s">
        <v>486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38" t="s">
        <v>631</v>
      </c>
      <c r="N347" s="38"/>
      <c r="O347" s="38" t="s">
        <v>184</v>
      </c>
      <c r="P347" s="38"/>
      <c r="Q347" s="38"/>
      <c r="R347" s="38"/>
      <c r="S347" s="38" t="s">
        <v>68</v>
      </c>
      <c r="T347" s="38"/>
      <c r="U347" s="38"/>
      <c r="V347" s="34" t="s">
        <v>243</v>
      </c>
      <c r="W347" s="34"/>
      <c r="X347" s="34" t="s">
        <v>243</v>
      </c>
      <c r="Y347" s="34"/>
      <c r="Z347" s="34" t="s">
        <v>243</v>
      </c>
      <c r="AA347" s="34"/>
      <c r="AB347" s="4" t="s">
        <v>243</v>
      </c>
      <c r="AC347" s="34" t="s">
        <v>243</v>
      </c>
      <c r="AD347" s="34"/>
      <c r="AE347" s="4" t="s">
        <v>243</v>
      </c>
      <c r="AF347" s="34" t="s">
        <v>243</v>
      </c>
      <c r="AG347" s="34"/>
      <c r="AH347" s="4" t="s">
        <v>243</v>
      </c>
      <c r="AI347" s="34" t="s">
        <v>243</v>
      </c>
      <c r="AJ347" s="34"/>
      <c r="AK347" s="4" t="s">
        <v>243</v>
      </c>
      <c r="AL347" s="34" t="s">
        <v>243</v>
      </c>
      <c r="AM347" s="34"/>
      <c r="AN347" s="4" t="s">
        <v>243</v>
      </c>
      <c r="AO347" s="6">
        <f t="shared" si="305"/>
        <v>0</v>
      </c>
      <c r="AP347" s="33">
        <f t="shared" si="305"/>
        <v>0</v>
      </c>
      <c r="AQ347" s="33"/>
      <c r="AR347" s="6">
        <f t="shared" si="306"/>
        <v>0</v>
      </c>
      <c r="AS347" s="6">
        <f t="shared" si="306"/>
        <v>0</v>
      </c>
      <c r="AT347" s="6">
        <f t="shared" si="306"/>
        <v>0</v>
      </c>
      <c r="AU347" s="6">
        <f t="shared" si="306"/>
        <v>0</v>
      </c>
      <c r="AV347" s="6">
        <f t="shared" si="306"/>
        <v>0</v>
      </c>
      <c r="AW347" s="6">
        <f t="shared" si="306"/>
        <v>0</v>
      </c>
      <c r="AX347" s="6">
        <f t="shared" si="306"/>
        <v>0</v>
      </c>
      <c r="AY347" s="6">
        <f t="shared" si="306"/>
        <v>0</v>
      </c>
      <c r="AZ347" s="33">
        <f t="shared" si="306"/>
        <v>0</v>
      </c>
      <c r="BA347" s="33"/>
      <c r="BB347" s="33"/>
      <c r="BC347" s="6">
        <f t="shared" si="307"/>
        <v>0</v>
      </c>
    </row>
    <row r="348" spans="1:55" s="1" customFormat="1" ht="33.950000000000003" customHeight="1" x14ac:dyDescent="0.2">
      <c r="A348" s="11" t="s">
        <v>16</v>
      </c>
      <c r="B348" s="50" t="s">
        <v>632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38" t="s">
        <v>633</v>
      </c>
      <c r="N348" s="38"/>
      <c r="O348" s="38" t="s">
        <v>184</v>
      </c>
      <c r="P348" s="38"/>
      <c r="Q348" s="38"/>
      <c r="R348" s="38"/>
      <c r="S348" s="38" t="s">
        <v>68</v>
      </c>
      <c r="T348" s="38"/>
      <c r="U348" s="38"/>
      <c r="V348" s="34" t="s">
        <v>243</v>
      </c>
      <c r="W348" s="34"/>
      <c r="X348" s="34" t="s">
        <v>243</v>
      </c>
      <c r="Y348" s="34"/>
      <c r="Z348" s="34" t="s">
        <v>243</v>
      </c>
      <c r="AA348" s="34"/>
      <c r="AB348" s="4" t="s">
        <v>243</v>
      </c>
      <c r="AC348" s="34" t="s">
        <v>243</v>
      </c>
      <c r="AD348" s="34"/>
      <c r="AE348" s="4" t="s">
        <v>243</v>
      </c>
      <c r="AF348" s="34" t="s">
        <v>243</v>
      </c>
      <c r="AG348" s="34"/>
      <c r="AH348" s="4" t="s">
        <v>243</v>
      </c>
      <c r="AI348" s="34" t="s">
        <v>243</v>
      </c>
      <c r="AJ348" s="34"/>
      <c r="AK348" s="4" t="s">
        <v>243</v>
      </c>
      <c r="AL348" s="34" t="s">
        <v>243</v>
      </c>
      <c r="AM348" s="34"/>
      <c r="AN348" s="4" t="s">
        <v>243</v>
      </c>
      <c r="AO348" s="6">
        <f t="shared" si="305"/>
        <v>0</v>
      </c>
      <c r="AP348" s="33">
        <f t="shared" si="305"/>
        <v>0</v>
      </c>
      <c r="AQ348" s="33"/>
      <c r="AR348" s="6">
        <f t="shared" si="306"/>
        <v>0</v>
      </c>
      <c r="AS348" s="6">
        <f t="shared" si="306"/>
        <v>0</v>
      </c>
      <c r="AT348" s="6">
        <f t="shared" si="306"/>
        <v>0</v>
      </c>
      <c r="AU348" s="6">
        <f t="shared" si="306"/>
        <v>0</v>
      </c>
      <c r="AV348" s="6">
        <f t="shared" si="306"/>
        <v>0</v>
      </c>
      <c r="AW348" s="6">
        <f t="shared" si="306"/>
        <v>0</v>
      </c>
      <c r="AX348" s="6">
        <f t="shared" si="306"/>
        <v>0</v>
      </c>
      <c r="AY348" s="6">
        <f t="shared" si="306"/>
        <v>0</v>
      </c>
      <c r="AZ348" s="33">
        <f t="shared" si="306"/>
        <v>0</v>
      </c>
      <c r="BA348" s="33"/>
      <c r="BB348" s="33"/>
      <c r="BC348" s="6">
        <f t="shared" si="307"/>
        <v>0</v>
      </c>
    </row>
    <row r="349" spans="1:55" s="1" customFormat="1" ht="14.1" customHeight="1" x14ac:dyDescent="0.2">
      <c r="A349" s="9" t="s">
        <v>16</v>
      </c>
      <c r="B349" s="52" t="s">
        <v>197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36" t="s">
        <v>16</v>
      </c>
      <c r="N349" s="36"/>
      <c r="O349" s="36" t="s">
        <v>16</v>
      </c>
      <c r="P349" s="36"/>
      <c r="Q349" s="36"/>
      <c r="R349" s="36"/>
      <c r="S349" s="36" t="s">
        <v>16</v>
      </c>
      <c r="T349" s="36"/>
      <c r="U349" s="36"/>
      <c r="V349" s="29" t="s">
        <v>16</v>
      </c>
      <c r="W349" s="29"/>
      <c r="X349" s="29" t="s">
        <v>16</v>
      </c>
      <c r="Y349" s="29"/>
      <c r="Z349" s="29" t="s">
        <v>16</v>
      </c>
      <c r="AA349" s="29"/>
      <c r="AB349" s="7" t="s">
        <v>16</v>
      </c>
      <c r="AC349" s="29" t="s">
        <v>16</v>
      </c>
      <c r="AD349" s="29"/>
      <c r="AE349" s="7" t="s">
        <v>16</v>
      </c>
      <c r="AF349" s="29" t="s">
        <v>16</v>
      </c>
      <c r="AG349" s="29"/>
      <c r="AH349" s="7" t="s">
        <v>16</v>
      </c>
      <c r="AI349" s="29" t="s">
        <v>16</v>
      </c>
      <c r="AJ349" s="29"/>
      <c r="AK349" s="7" t="s">
        <v>16</v>
      </c>
      <c r="AL349" s="29" t="s">
        <v>16</v>
      </c>
      <c r="AM349" s="29"/>
      <c r="AN349" s="7" t="s">
        <v>16</v>
      </c>
      <c r="AO349" s="7" t="s">
        <v>16</v>
      </c>
      <c r="AP349" s="29" t="s">
        <v>16</v>
      </c>
      <c r="AQ349" s="29"/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7" t="s">
        <v>16</v>
      </c>
      <c r="AZ349" s="29" t="s">
        <v>16</v>
      </c>
      <c r="BA349" s="29"/>
      <c r="BB349" s="29"/>
      <c r="BC349" s="7" t="s">
        <v>16</v>
      </c>
    </row>
    <row r="350" spans="1:55" s="1" customFormat="1" ht="14.1" customHeight="1" x14ac:dyDescent="0.2">
      <c r="A350" s="10" t="s">
        <v>16</v>
      </c>
      <c r="B350" s="51" t="s">
        <v>490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1" t="s">
        <v>634</v>
      </c>
      <c r="N350" s="31"/>
      <c r="O350" s="31" t="s">
        <v>184</v>
      </c>
      <c r="P350" s="31"/>
      <c r="Q350" s="31"/>
      <c r="R350" s="31"/>
      <c r="S350" s="31" t="s">
        <v>68</v>
      </c>
      <c r="T350" s="31"/>
      <c r="U350" s="31"/>
      <c r="V350" s="28" t="s">
        <v>243</v>
      </c>
      <c r="W350" s="28"/>
      <c r="X350" s="28" t="s">
        <v>243</v>
      </c>
      <c r="Y350" s="28"/>
      <c r="Z350" s="28" t="s">
        <v>243</v>
      </c>
      <c r="AA350" s="28"/>
      <c r="AB350" s="14" t="s">
        <v>243</v>
      </c>
      <c r="AC350" s="28" t="s">
        <v>243</v>
      </c>
      <c r="AD350" s="28"/>
      <c r="AE350" s="14" t="s">
        <v>243</v>
      </c>
      <c r="AF350" s="28" t="s">
        <v>243</v>
      </c>
      <c r="AG350" s="28"/>
      <c r="AH350" s="14" t="s">
        <v>243</v>
      </c>
      <c r="AI350" s="28" t="s">
        <v>243</v>
      </c>
      <c r="AJ350" s="28"/>
      <c r="AK350" s="14" t="s">
        <v>243</v>
      </c>
      <c r="AL350" s="28" t="s">
        <v>243</v>
      </c>
      <c r="AM350" s="28"/>
      <c r="AN350" s="14" t="s">
        <v>243</v>
      </c>
      <c r="AO350" s="8">
        <f>0</f>
        <v>0</v>
      </c>
      <c r="AP350" s="27">
        <f>0</f>
        <v>0</v>
      </c>
      <c r="AQ350" s="27"/>
      <c r="AR350" s="8">
        <f t="shared" ref="AR350:AZ350" si="308">0</f>
        <v>0</v>
      </c>
      <c r="AS350" s="8">
        <f t="shared" si="308"/>
        <v>0</v>
      </c>
      <c r="AT350" s="8">
        <f t="shared" si="308"/>
        <v>0</v>
      </c>
      <c r="AU350" s="8">
        <f t="shared" si="308"/>
        <v>0</v>
      </c>
      <c r="AV350" s="8">
        <f t="shared" si="308"/>
        <v>0</v>
      </c>
      <c r="AW350" s="8">
        <f t="shared" si="308"/>
        <v>0</v>
      </c>
      <c r="AX350" s="8">
        <f t="shared" si="308"/>
        <v>0</v>
      </c>
      <c r="AY350" s="8">
        <f t="shared" si="308"/>
        <v>0</v>
      </c>
      <c r="AZ350" s="27">
        <f t="shared" si="308"/>
        <v>0</v>
      </c>
      <c r="BA350" s="27"/>
      <c r="BB350" s="27"/>
      <c r="BC350" s="8">
        <f>0</f>
        <v>0</v>
      </c>
    </row>
    <row r="351" spans="1:55" s="1" customFormat="1" ht="14.1" customHeight="1" x14ac:dyDescent="0.2">
      <c r="A351" s="55" t="s">
        <v>16</v>
      </c>
      <c r="B351" s="55"/>
      <c r="C351" s="55"/>
      <c r="D351" s="52" t="s">
        <v>197</v>
      </c>
      <c r="E351" s="52"/>
      <c r="F351" s="52"/>
      <c r="G351" s="52"/>
      <c r="H351" s="52"/>
      <c r="I351" s="52"/>
      <c r="J351" s="52"/>
      <c r="K351" s="52"/>
      <c r="L351" s="52"/>
      <c r="M351" s="36" t="s">
        <v>16</v>
      </c>
      <c r="N351" s="36"/>
      <c r="O351" s="36" t="s">
        <v>16</v>
      </c>
      <c r="P351" s="36"/>
      <c r="Q351" s="36"/>
      <c r="R351" s="36"/>
      <c r="S351" s="36" t="s">
        <v>16</v>
      </c>
      <c r="T351" s="36"/>
      <c r="U351" s="36"/>
      <c r="V351" s="29" t="s">
        <v>16</v>
      </c>
      <c r="W351" s="29"/>
      <c r="X351" s="29" t="s">
        <v>16</v>
      </c>
      <c r="Y351" s="29"/>
      <c r="Z351" s="29" t="s">
        <v>16</v>
      </c>
      <c r="AA351" s="29"/>
      <c r="AB351" s="7" t="s">
        <v>16</v>
      </c>
      <c r="AC351" s="29" t="s">
        <v>16</v>
      </c>
      <c r="AD351" s="29"/>
      <c r="AE351" s="7" t="s">
        <v>16</v>
      </c>
      <c r="AF351" s="29" t="s">
        <v>16</v>
      </c>
      <c r="AG351" s="29"/>
      <c r="AH351" s="7" t="s">
        <v>16</v>
      </c>
      <c r="AI351" s="29" t="s">
        <v>16</v>
      </c>
      <c r="AJ351" s="29"/>
      <c r="AK351" s="7" t="s">
        <v>16</v>
      </c>
      <c r="AL351" s="29" t="s">
        <v>16</v>
      </c>
      <c r="AM351" s="29"/>
      <c r="AN351" s="7" t="s">
        <v>16</v>
      </c>
      <c r="AO351" s="7" t="s">
        <v>16</v>
      </c>
      <c r="AP351" s="29" t="s">
        <v>16</v>
      </c>
      <c r="AQ351" s="29"/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7" t="s">
        <v>16</v>
      </c>
      <c r="AZ351" s="29" t="s">
        <v>16</v>
      </c>
      <c r="BA351" s="29"/>
      <c r="BB351" s="29"/>
      <c r="BC351" s="7" t="s">
        <v>16</v>
      </c>
    </row>
    <row r="352" spans="1:55" s="1" customFormat="1" ht="14.1" customHeight="1" x14ac:dyDescent="0.2">
      <c r="A352" s="54" t="s">
        <v>16</v>
      </c>
      <c r="B352" s="54"/>
      <c r="C352" s="54"/>
      <c r="D352" s="51" t="s">
        <v>492</v>
      </c>
      <c r="E352" s="51"/>
      <c r="F352" s="51"/>
      <c r="G352" s="51"/>
      <c r="H352" s="51"/>
      <c r="I352" s="51"/>
      <c r="J352" s="51"/>
      <c r="K352" s="51"/>
      <c r="L352" s="51"/>
      <c r="M352" s="31" t="s">
        <v>635</v>
      </c>
      <c r="N352" s="31"/>
      <c r="O352" s="31" t="s">
        <v>184</v>
      </c>
      <c r="P352" s="31"/>
      <c r="Q352" s="31"/>
      <c r="R352" s="31"/>
      <c r="S352" s="31" t="s">
        <v>68</v>
      </c>
      <c r="T352" s="31"/>
      <c r="U352" s="31"/>
      <c r="V352" s="28" t="s">
        <v>243</v>
      </c>
      <c r="W352" s="28"/>
      <c r="X352" s="28" t="s">
        <v>243</v>
      </c>
      <c r="Y352" s="28"/>
      <c r="Z352" s="28" t="s">
        <v>243</v>
      </c>
      <c r="AA352" s="28"/>
      <c r="AB352" s="14" t="s">
        <v>243</v>
      </c>
      <c r="AC352" s="28" t="s">
        <v>243</v>
      </c>
      <c r="AD352" s="28"/>
      <c r="AE352" s="14" t="s">
        <v>243</v>
      </c>
      <c r="AF352" s="28" t="s">
        <v>243</v>
      </c>
      <c r="AG352" s="28"/>
      <c r="AH352" s="14" t="s">
        <v>243</v>
      </c>
      <c r="AI352" s="28" t="s">
        <v>243</v>
      </c>
      <c r="AJ352" s="28"/>
      <c r="AK352" s="14" t="s">
        <v>243</v>
      </c>
      <c r="AL352" s="28" t="s">
        <v>243</v>
      </c>
      <c r="AM352" s="28"/>
      <c r="AN352" s="14" t="s">
        <v>243</v>
      </c>
      <c r="AO352" s="8">
        <f t="shared" ref="AO352:AP357" si="309">0</f>
        <v>0</v>
      </c>
      <c r="AP352" s="27">
        <f t="shared" si="309"/>
        <v>0</v>
      </c>
      <c r="AQ352" s="27"/>
      <c r="AR352" s="8">
        <f t="shared" ref="AR352:AZ357" si="310">0</f>
        <v>0</v>
      </c>
      <c r="AS352" s="8">
        <f t="shared" si="310"/>
        <v>0</v>
      </c>
      <c r="AT352" s="8">
        <f t="shared" si="310"/>
        <v>0</v>
      </c>
      <c r="AU352" s="8">
        <f t="shared" si="310"/>
        <v>0</v>
      </c>
      <c r="AV352" s="8">
        <f t="shared" si="310"/>
        <v>0</v>
      </c>
      <c r="AW352" s="8">
        <f t="shared" si="310"/>
        <v>0</v>
      </c>
      <c r="AX352" s="8">
        <f t="shared" si="310"/>
        <v>0</v>
      </c>
      <c r="AY352" s="8">
        <f t="shared" si="310"/>
        <v>0</v>
      </c>
      <c r="AZ352" s="27">
        <f t="shared" si="310"/>
        <v>0</v>
      </c>
      <c r="BA352" s="27"/>
      <c r="BB352" s="27"/>
      <c r="BC352" s="8">
        <f t="shared" ref="BC352:BC357" si="311">0</f>
        <v>0</v>
      </c>
    </row>
    <row r="353" spans="1:55" s="1" customFormat="1" ht="14.1" customHeight="1" x14ac:dyDescent="0.2">
      <c r="A353" s="53" t="s">
        <v>16</v>
      </c>
      <c r="B353" s="53"/>
      <c r="C353" s="53"/>
      <c r="D353" s="50" t="s">
        <v>478</v>
      </c>
      <c r="E353" s="50"/>
      <c r="F353" s="50"/>
      <c r="G353" s="50"/>
      <c r="H353" s="50"/>
      <c r="I353" s="50"/>
      <c r="J353" s="50"/>
      <c r="K353" s="50"/>
      <c r="L353" s="50"/>
      <c r="M353" s="38" t="s">
        <v>636</v>
      </c>
      <c r="N353" s="38"/>
      <c r="O353" s="38" t="s">
        <v>184</v>
      </c>
      <c r="P353" s="38"/>
      <c r="Q353" s="38"/>
      <c r="R353" s="38"/>
      <c r="S353" s="38" t="s">
        <v>68</v>
      </c>
      <c r="T353" s="38"/>
      <c r="U353" s="38"/>
      <c r="V353" s="34" t="s">
        <v>243</v>
      </c>
      <c r="W353" s="34"/>
      <c r="X353" s="34" t="s">
        <v>243</v>
      </c>
      <c r="Y353" s="34"/>
      <c r="Z353" s="34" t="s">
        <v>243</v>
      </c>
      <c r="AA353" s="34"/>
      <c r="AB353" s="4" t="s">
        <v>243</v>
      </c>
      <c r="AC353" s="34" t="s">
        <v>243</v>
      </c>
      <c r="AD353" s="34"/>
      <c r="AE353" s="4" t="s">
        <v>243</v>
      </c>
      <c r="AF353" s="34" t="s">
        <v>243</v>
      </c>
      <c r="AG353" s="34"/>
      <c r="AH353" s="4" t="s">
        <v>243</v>
      </c>
      <c r="AI353" s="34" t="s">
        <v>243</v>
      </c>
      <c r="AJ353" s="34"/>
      <c r="AK353" s="4" t="s">
        <v>243</v>
      </c>
      <c r="AL353" s="34" t="s">
        <v>243</v>
      </c>
      <c r="AM353" s="34"/>
      <c r="AN353" s="4" t="s">
        <v>243</v>
      </c>
      <c r="AO353" s="6">
        <f t="shared" si="309"/>
        <v>0</v>
      </c>
      <c r="AP353" s="33">
        <f t="shared" si="309"/>
        <v>0</v>
      </c>
      <c r="AQ353" s="33"/>
      <c r="AR353" s="6">
        <f t="shared" si="310"/>
        <v>0</v>
      </c>
      <c r="AS353" s="6">
        <f t="shared" si="310"/>
        <v>0</v>
      </c>
      <c r="AT353" s="6">
        <f t="shared" si="310"/>
        <v>0</v>
      </c>
      <c r="AU353" s="6">
        <f t="shared" si="310"/>
        <v>0</v>
      </c>
      <c r="AV353" s="6">
        <f t="shared" si="310"/>
        <v>0</v>
      </c>
      <c r="AW353" s="6">
        <f t="shared" si="310"/>
        <v>0</v>
      </c>
      <c r="AX353" s="6">
        <f t="shared" si="310"/>
        <v>0</v>
      </c>
      <c r="AY353" s="6">
        <f t="shared" si="310"/>
        <v>0</v>
      </c>
      <c r="AZ353" s="33">
        <f t="shared" si="310"/>
        <v>0</v>
      </c>
      <c r="BA353" s="33"/>
      <c r="BB353" s="33"/>
      <c r="BC353" s="6">
        <f t="shared" si="311"/>
        <v>0</v>
      </c>
    </row>
    <row r="354" spans="1:55" s="1" customFormat="1" ht="14.1" customHeight="1" x14ac:dyDescent="0.2">
      <c r="A354" s="53" t="s">
        <v>16</v>
      </c>
      <c r="B354" s="53"/>
      <c r="C354" s="53"/>
      <c r="D354" s="50" t="s">
        <v>482</v>
      </c>
      <c r="E354" s="50"/>
      <c r="F354" s="50"/>
      <c r="G354" s="50"/>
      <c r="H354" s="50"/>
      <c r="I354" s="50"/>
      <c r="J354" s="50"/>
      <c r="K354" s="50"/>
      <c r="L354" s="50"/>
      <c r="M354" s="38" t="s">
        <v>637</v>
      </c>
      <c r="N354" s="38"/>
      <c r="O354" s="38" t="s">
        <v>184</v>
      </c>
      <c r="P354" s="38"/>
      <c r="Q354" s="38"/>
      <c r="R354" s="38"/>
      <c r="S354" s="38" t="s">
        <v>68</v>
      </c>
      <c r="T354" s="38"/>
      <c r="U354" s="38"/>
      <c r="V354" s="34" t="s">
        <v>243</v>
      </c>
      <c r="W354" s="34"/>
      <c r="X354" s="34" t="s">
        <v>243</v>
      </c>
      <c r="Y354" s="34"/>
      <c r="Z354" s="34" t="s">
        <v>243</v>
      </c>
      <c r="AA354" s="34"/>
      <c r="AB354" s="4" t="s">
        <v>243</v>
      </c>
      <c r="AC354" s="34" t="s">
        <v>243</v>
      </c>
      <c r="AD354" s="34"/>
      <c r="AE354" s="4" t="s">
        <v>243</v>
      </c>
      <c r="AF354" s="34" t="s">
        <v>243</v>
      </c>
      <c r="AG354" s="34"/>
      <c r="AH354" s="4" t="s">
        <v>243</v>
      </c>
      <c r="AI354" s="34" t="s">
        <v>243</v>
      </c>
      <c r="AJ354" s="34"/>
      <c r="AK354" s="4" t="s">
        <v>243</v>
      </c>
      <c r="AL354" s="34" t="s">
        <v>243</v>
      </c>
      <c r="AM354" s="34"/>
      <c r="AN354" s="4" t="s">
        <v>243</v>
      </c>
      <c r="AO354" s="6">
        <f t="shared" si="309"/>
        <v>0</v>
      </c>
      <c r="AP354" s="33">
        <f t="shared" si="309"/>
        <v>0</v>
      </c>
      <c r="AQ354" s="33"/>
      <c r="AR354" s="6">
        <f t="shared" si="310"/>
        <v>0</v>
      </c>
      <c r="AS354" s="6">
        <f t="shared" si="310"/>
        <v>0</v>
      </c>
      <c r="AT354" s="6">
        <f t="shared" si="310"/>
        <v>0</v>
      </c>
      <c r="AU354" s="6">
        <f t="shared" si="310"/>
        <v>0</v>
      </c>
      <c r="AV354" s="6">
        <f t="shared" si="310"/>
        <v>0</v>
      </c>
      <c r="AW354" s="6">
        <f t="shared" si="310"/>
        <v>0</v>
      </c>
      <c r="AX354" s="6">
        <f t="shared" si="310"/>
        <v>0</v>
      </c>
      <c r="AY354" s="6">
        <f t="shared" si="310"/>
        <v>0</v>
      </c>
      <c r="AZ354" s="33">
        <f t="shared" si="310"/>
        <v>0</v>
      </c>
      <c r="BA354" s="33"/>
      <c r="BB354" s="33"/>
      <c r="BC354" s="6">
        <f t="shared" si="311"/>
        <v>0</v>
      </c>
    </row>
    <row r="355" spans="1:55" s="1" customFormat="1" ht="14.1" customHeight="1" x14ac:dyDescent="0.2">
      <c r="A355" s="53" t="s">
        <v>16</v>
      </c>
      <c r="B355" s="53"/>
      <c r="C355" s="53"/>
      <c r="D355" s="50" t="s">
        <v>484</v>
      </c>
      <c r="E355" s="50"/>
      <c r="F355" s="50"/>
      <c r="G355" s="50"/>
      <c r="H355" s="50"/>
      <c r="I355" s="50"/>
      <c r="J355" s="50"/>
      <c r="K355" s="50"/>
      <c r="L355" s="50"/>
      <c r="M355" s="38" t="s">
        <v>638</v>
      </c>
      <c r="N355" s="38"/>
      <c r="O355" s="38" t="s">
        <v>184</v>
      </c>
      <c r="P355" s="38"/>
      <c r="Q355" s="38"/>
      <c r="R355" s="38"/>
      <c r="S355" s="38" t="s">
        <v>68</v>
      </c>
      <c r="T355" s="38"/>
      <c r="U355" s="38"/>
      <c r="V355" s="34" t="s">
        <v>243</v>
      </c>
      <c r="W355" s="34"/>
      <c r="X355" s="34" t="s">
        <v>243</v>
      </c>
      <c r="Y355" s="34"/>
      <c r="Z355" s="34" t="s">
        <v>243</v>
      </c>
      <c r="AA355" s="34"/>
      <c r="AB355" s="4" t="s">
        <v>243</v>
      </c>
      <c r="AC355" s="34" t="s">
        <v>243</v>
      </c>
      <c r="AD355" s="34"/>
      <c r="AE355" s="4" t="s">
        <v>243</v>
      </c>
      <c r="AF355" s="34" t="s">
        <v>243</v>
      </c>
      <c r="AG355" s="34"/>
      <c r="AH355" s="4" t="s">
        <v>243</v>
      </c>
      <c r="AI355" s="34" t="s">
        <v>243</v>
      </c>
      <c r="AJ355" s="34"/>
      <c r="AK355" s="4" t="s">
        <v>243</v>
      </c>
      <c r="AL355" s="34" t="s">
        <v>243</v>
      </c>
      <c r="AM355" s="34"/>
      <c r="AN355" s="4" t="s">
        <v>243</v>
      </c>
      <c r="AO355" s="6">
        <f t="shared" si="309"/>
        <v>0</v>
      </c>
      <c r="AP355" s="33">
        <f t="shared" si="309"/>
        <v>0</v>
      </c>
      <c r="AQ355" s="33"/>
      <c r="AR355" s="6">
        <f t="shared" si="310"/>
        <v>0</v>
      </c>
      <c r="AS355" s="6">
        <f t="shared" si="310"/>
        <v>0</v>
      </c>
      <c r="AT355" s="6">
        <f t="shared" si="310"/>
        <v>0</v>
      </c>
      <c r="AU355" s="6">
        <f t="shared" si="310"/>
        <v>0</v>
      </c>
      <c r="AV355" s="6">
        <f t="shared" si="310"/>
        <v>0</v>
      </c>
      <c r="AW355" s="6">
        <f t="shared" si="310"/>
        <v>0</v>
      </c>
      <c r="AX355" s="6">
        <f t="shared" si="310"/>
        <v>0</v>
      </c>
      <c r="AY355" s="6">
        <f t="shared" si="310"/>
        <v>0</v>
      </c>
      <c r="AZ355" s="33">
        <f t="shared" si="310"/>
        <v>0</v>
      </c>
      <c r="BA355" s="33"/>
      <c r="BB355" s="33"/>
      <c r="BC355" s="6">
        <f t="shared" si="311"/>
        <v>0</v>
      </c>
    </row>
    <row r="356" spans="1:55" s="1" customFormat="1" ht="14.1" customHeight="1" x14ac:dyDescent="0.2">
      <c r="A356" s="11" t="s">
        <v>16</v>
      </c>
      <c r="B356" s="50" t="s">
        <v>486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38" t="s">
        <v>639</v>
      </c>
      <c r="N356" s="38"/>
      <c r="O356" s="38" t="s">
        <v>184</v>
      </c>
      <c r="P356" s="38"/>
      <c r="Q356" s="38"/>
      <c r="R356" s="38"/>
      <c r="S356" s="38" t="s">
        <v>68</v>
      </c>
      <c r="T356" s="38"/>
      <c r="U356" s="38"/>
      <c r="V356" s="34" t="s">
        <v>243</v>
      </c>
      <c r="W356" s="34"/>
      <c r="X356" s="34" t="s">
        <v>243</v>
      </c>
      <c r="Y356" s="34"/>
      <c r="Z356" s="34" t="s">
        <v>243</v>
      </c>
      <c r="AA356" s="34"/>
      <c r="AB356" s="4" t="s">
        <v>243</v>
      </c>
      <c r="AC356" s="34" t="s">
        <v>243</v>
      </c>
      <c r="AD356" s="34"/>
      <c r="AE356" s="4" t="s">
        <v>243</v>
      </c>
      <c r="AF356" s="34" t="s">
        <v>243</v>
      </c>
      <c r="AG356" s="34"/>
      <c r="AH356" s="4" t="s">
        <v>243</v>
      </c>
      <c r="AI356" s="34" t="s">
        <v>243</v>
      </c>
      <c r="AJ356" s="34"/>
      <c r="AK356" s="4" t="s">
        <v>243</v>
      </c>
      <c r="AL356" s="34" t="s">
        <v>243</v>
      </c>
      <c r="AM356" s="34"/>
      <c r="AN356" s="4" t="s">
        <v>243</v>
      </c>
      <c r="AO356" s="6">
        <f t="shared" si="309"/>
        <v>0</v>
      </c>
      <c r="AP356" s="33">
        <f t="shared" si="309"/>
        <v>0</v>
      </c>
      <c r="AQ356" s="33"/>
      <c r="AR356" s="6">
        <f t="shared" si="310"/>
        <v>0</v>
      </c>
      <c r="AS356" s="6">
        <f t="shared" si="310"/>
        <v>0</v>
      </c>
      <c r="AT356" s="6">
        <f t="shared" si="310"/>
        <v>0</v>
      </c>
      <c r="AU356" s="6">
        <f t="shared" si="310"/>
        <v>0</v>
      </c>
      <c r="AV356" s="6">
        <f t="shared" si="310"/>
        <v>0</v>
      </c>
      <c r="AW356" s="6">
        <f t="shared" si="310"/>
        <v>0</v>
      </c>
      <c r="AX356" s="6">
        <f t="shared" si="310"/>
        <v>0</v>
      </c>
      <c r="AY356" s="6">
        <f t="shared" si="310"/>
        <v>0</v>
      </c>
      <c r="AZ356" s="33">
        <f t="shared" si="310"/>
        <v>0</v>
      </c>
      <c r="BA356" s="33"/>
      <c r="BB356" s="33"/>
      <c r="BC356" s="6">
        <f t="shared" si="311"/>
        <v>0</v>
      </c>
    </row>
    <row r="357" spans="1:55" s="1" customFormat="1" ht="45" customHeight="1" x14ac:dyDescent="0.2">
      <c r="A357" s="11" t="s">
        <v>16</v>
      </c>
      <c r="B357" s="50" t="s">
        <v>640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38" t="s">
        <v>641</v>
      </c>
      <c r="N357" s="38"/>
      <c r="O357" s="38" t="s">
        <v>184</v>
      </c>
      <c r="P357" s="38"/>
      <c r="Q357" s="38"/>
      <c r="R357" s="38"/>
      <c r="S357" s="38" t="s">
        <v>68</v>
      </c>
      <c r="T357" s="38"/>
      <c r="U357" s="38"/>
      <c r="V357" s="34" t="s">
        <v>243</v>
      </c>
      <c r="W357" s="34"/>
      <c r="X357" s="34" t="s">
        <v>243</v>
      </c>
      <c r="Y357" s="34"/>
      <c r="Z357" s="34" t="s">
        <v>243</v>
      </c>
      <c r="AA357" s="34"/>
      <c r="AB357" s="4" t="s">
        <v>243</v>
      </c>
      <c r="AC357" s="34" t="s">
        <v>243</v>
      </c>
      <c r="AD357" s="34"/>
      <c r="AE357" s="4" t="s">
        <v>243</v>
      </c>
      <c r="AF357" s="34" t="s">
        <v>243</v>
      </c>
      <c r="AG357" s="34"/>
      <c r="AH357" s="4" t="s">
        <v>243</v>
      </c>
      <c r="AI357" s="34" t="s">
        <v>243</v>
      </c>
      <c r="AJ357" s="34"/>
      <c r="AK357" s="4" t="s">
        <v>243</v>
      </c>
      <c r="AL357" s="34" t="s">
        <v>243</v>
      </c>
      <c r="AM357" s="34"/>
      <c r="AN357" s="4" t="s">
        <v>243</v>
      </c>
      <c r="AO357" s="6">
        <f t="shared" si="309"/>
        <v>0</v>
      </c>
      <c r="AP357" s="33">
        <f t="shared" si="309"/>
        <v>0</v>
      </c>
      <c r="AQ357" s="33"/>
      <c r="AR357" s="6">
        <f t="shared" si="310"/>
        <v>0</v>
      </c>
      <c r="AS357" s="6">
        <f t="shared" si="310"/>
        <v>0</v>
      </c>
      <c r="AT357" s="6">
        <f t="shared" si="310"/>
        <v>0</v>
      </c>
      <c r="AU357" s="6">
        <f t="shared" si="310"/>
        <v>0</v>
      </c>
      <c r="AV357" s="6">
        <f t="shared" si="310"/>
        <v>0</v>
      </c>
      <c r="AW357" s="6">
        <f t="shared" si="310"/>
        <v>0</v>
      </c>
      <c r="AX357" s="6">
        <f t="shared" si="310"/>
        <v>0</v>
      </c>
      <c r="AY357" s="6">
        <f t="shared" si="310"/>
        <v>0</v>
      </c>
      <c r="AZ357" s="33">
        <f t="shared" si="310"/>
        <v>0</v>
      </c>
      <c r="BA357" s="33"/>
      <c r="BB357" s="33"/>
      <c r="BC357" s="6">
        <f t="shared" si="311"/>
        <v>0</v>
      </c>
    </row>
    <row r="358" spans="1:55" s="1" customFormat="1" ht="14.1" customHeight="1" x14ac:dyDescent="0.2">
      <c r="A358" s="9" t="s">
        <v>16</v>
      </c>
      <c r="B358" s="52" t="s">
        <v>197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36" t="s">
        <v>16</v>
      </c>
      <c r="N358" s="36"/>
      <c r="O358" s="36" t="s">
        <v>16</v>
      </c>
      <c r="P358" s="36"/>
      <c r="Q358" s="36"/>
      <c r="R358" s="36"/>
      <c r="S358" s="36" t="s">
        <v>16</v>
      </c>
      <c r="T358" s="36"/>
      <c r="U358" s="36"/>
      <c r="V358" s="29" t="s">
        <v>16</v>
      </c>
      <c r="W358" s="29"/>
      <c r="X358" s="29" t="s">
        <v>16</v>
      </c>
      <c r="Y358" s="29"/>
      <c r="Z358" s="29" t="s">
        <v>16</v>
      </c>
      <c r="AA358" s="29"/>
      <c r="AB358" s="7" t="s">
        <v>16</v>
      </c>
      <c r="AC358" s="29" t="s">
        <v>16</v>
      </c>
      <c r="AD358" s="29"/>
      <c r="AE358" s="7" t="s">
        <v>16</v>
      </c>
      <c r="AF358" s="29" t="s">
        <v>16</v>
      </c>
      <c r="AG358" s="29"/>
      <c r="AH358" s="7" t="s">
        <v>16</v>
      </c>
      <c r="AI358" s="29" t="s">
        <v>16</v>
      </c>
      <c r="AJ358" s="29"/>
      <c r="AK358" s="7" t="s">
        <v>16</v>
      </c>
      <c r="AL358" s="29" t="s">
        <v>16</v>
      </c>
      <c r="AM358" s="29"/>
      <c r="AN358" s="7" t="s">
        <v>16</v>
      </c>
      <c r="AO358" s="7" t="s">
        <v>16</v>
      </c>
      <c r="AP358" s="29" t="s">
        <v>16</v>
      </c>
      <c r="AQ358" s="29"/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7" t="s">
        <v>16</v>
      </c>
      <c r="AZ358" s="29" t="s">
        <v>16</v>
      </c>
      <c r="BA358" s="29"/>
      <c r="BB358" s="29"/>
      <c r="BC358" s="7" t="s">
        <v>16</v>
      </c>
    </row>
    <row r="359" spans="1:55" s="1" customFormat="1" ht="14.1" customHeight="1" x14ac:dyDescent="0.2">
      <c r="A359" s="10" t="s">
        <v>16</v>
      </c>
      <c r="B359" s="51" t="s">
        <v>473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1" t="s">
        <v>642</v>
      </c>
      <c r="N359" s="31"/>
      <c r="O359" s="31" t="s">
        <v>184</v>
      </c>
      <c r="P359" s="31"/>
      <c r="Q359" s="31"/>
      <c r="R359" s="31"/>
      <c r="S359" s="31" t="s">
        <v>68</v>
      </c>
      <c r="T359" s="31"/>
      <c r="U359" s="31"/>
      <c r="V359" s="28" t="s">
        <v>243</v>
      </c>
      <c r="W359" s="28"/>
      <c r="X359" s="28" t="s">
        <v>243</v>
      </c>
      <c r="Y359" s="28"/>
      <c r="Z359" s="28" t="s">
        <v>243</v>
      </c>
      <c r="AA359" s="28"/>
      <c r="AB359" s="14" t="s">
        <v>243</v>
      </c>
      <c r="AC359" s="28" t="s">
        <v>243</v>
      </c>
      <c r="AD359" s="28"/>
      <c r="AE359" s="14" t="s">
        <v>243</v>
      </c>
      <c r="AF359" s="28" t="s">
        <v>243</v>
      </c>
      <c r="AG359" s="28"/>
      <c r="AH359" s="14" t="s">
        <v>243</v>
      </c>
      <c r="AI359" s="28" t="s">
        <v>243</v>
      </c>
      <c r="AJ359" s="28"/>
      <c r="AK359" s="14" t="s">
        <v>243</v>
      </c>
      <c r="AL359" s="28" t="s">
        <v>243</v>
      </c>
      <c r="AM359" s="28"/>
      <c r="AN359" s="14" t="s">
        <v>243</v>
      </c>
      <c r="AO359" s="8">
        <f>0</f>
        <v>0</v>
      </c>
      <c r="AP359" s="27">
        <f>0</f>
        <v>0</v>
      </c>
      <c r="AQ359" s="27"/>
      <c r="AR359" s="8">
        <f t="shared" ref="AR359:AZ359" si="312">0</f>
        <v>0</v>
      </c>
      <c r="AS359" s="8">
        <f t="shared" si="312"/>
        <v>0</v>
      </c>
      <c r="AT359" s="8">
        <f t="shared" si="312"/>
        <v>0</v>
      </c>
      <c r="AU359" s="8">
        <f t="shared" si="312"/>
        <v>0</v>
      </c>
      <c r="AV359" s="8">
        <f t="shared" si="312"/>
        <v>0</v>
      </c>
      <c r="AW359" s="8">
        <f t="shared" si="312"/>
        <v>0</v>
      </c>
      <c r="AX359" s="8">
        <f t="shared" si="312"/>
        <v>0</v>
      </c>
      <c r="AY359" s="8">
        <f t="shared" si="312"/>
        <v>0</v>
      </c>
      <c r="AZ359" s="27">
        <f t="shared" si="312"/>
        <v>0</v>
      </c>
      <c r="BA359" s="27"/>
      <c r="BB359" s="27"/>
      <c r="BC359" s="8">
        <f>0</f>
        <v>0</v>
      </c>
    </row>
    <row r="360" spans="1:55" s="1" customFormat="1" ht="14.1" customHeight="1" x14ac:dyDescent="0.2">
      <c r="A360" s="55" t="s">
        <v>16</v>
      </c>
      <c r="B360" s="55"/>
      <c r="C360" s="55"/>
      <c r="D360" s="52" t="s">
        <v>197</v>
      </c>
      <c r="E360" s="52"/>
      <c r="F360" s="52"/>
      <c r="G360" s="52"/>
      <c r="H360" s="52"/>
      <c r="I360" s="52"/>
      <c r="J360" s="52"/>
      <c r="K360" s="52"/>
      <c r="L360" s="52"/>
      <c r="M360" s="36" t="s">
        <v>16</v>
      </c>
      <c r="N360" s="36"/>
      <c r="O360" s="36" t="s">
        <v>16</v>
      </c>
      <c r="P360" s="36"/>
      <c r="Q360" s="36"/>
      <c r="R360" s="36"/>
      <c r="S360" s="36" t="s">
        <v>16</v>
      </c>
      <c r="T360" s="36"/>
      <c r="U360" s="36"/>
      <c r="V360" s="29" t="s">
        <v>16</v>
      </c>
      <c r="W360" s="29"/>
      <c r="X360" s="29" t="s">
        <v>16</v>
      </c>
      <c r="Y360" s="29"/>
      <c r="Z360" s="29" t="s">
        <v>16</v>
      </c>
      <c r="AA360" s="29"/>
      <c r="AB360" s="7" t="s">
        <v>16</v>
      </c>
      <c r="AC360" s="29" t="s">
        <v>16</v>
      </c>
      <c r="AD360" s="29"/>
      <c r="AE360" s="7" t="s">
        <v>16</v>
      </c>
      <c r="AF360" s="29" t="s">
        <v>16</v>
      </c>
      <c r="AG360" s="29"/>
      <c r="AH360" s="7" t="s">
        <v>16</v>
      </c>
      <c r="AI360" s="29" t="s">
        <v>16</v>
      </c>
      <c r="AJ360" s="29"/>
      <c r="AK360" s="7" t="s">
        <v>16</v>
      </c>
      <c r="AL360" s="29" t="s">
        <v>16</v>
      </c>
      <c r="AM360" s="29"/>
      <c r="AN360" s="7" t="s">
        <v>16</v>
      </c>
      <c r="AO360" s="7" t="s">
        <v>16</v>
      </c>
      <c r="AP360" s="29" t="s">
        <v>16</v>
      </c>
      <c r="AQ360" s="29"/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7" t="s">
        <v>16</v>
      </c>
      <c r="AZ360" s="29" t="s">
        <v>16</v>
      </c>
      <c r="BA360" s="29"/>
      <c r="BB360" s="29"/>
      <c r="BC360" s="7" t="s">
        <v>16</v>
      </c>
    </row>
    <row r="361" spans="1:55" s="1" customFormat="1" ht="14.1" customHeight="1" x14ac:dyDescent="0.2">
      <c r="A361" s="54" t="s">
        <v>16</v>
      </c>
      <c r="B361" s="54"/>
      <c r="C361" s="54"/>
      <c r="D361" s="51" t="s">
        <v>476</v>
      </c>
      <c r="E361" s="51"/>
      <c r="F361" s="51"/>
      <c r="G361" s="51"/>
      <c r="H361" s="51"/>
      <c r="I361" s="51"/>
      <c r="J361" s="51"/>
      <c r="K361" s="51"/>
      <c r="L361" s="51"/>
      <c r="M361" s="31" t="s">
        <v>643</v>
      </c>
      <c r="N361" s="31"/>
      <c r="O361" s="31" t="s">
        <v>184</v>
      </c>
      <c r="P361" s="31"/>
      <c r="Q361" s="31"/>
      <c r="R361" s="31"/>
      <c r="S361" s="31" t="s">
        <v>68</v>
      </c>
      <c r="T361" s="31"/>
      <c r="U361" s="31"/>
      <c r="V361" s="28" t="s">
        <v>243</v>
      </c>
      <c r="W361" s="28"/>
      <c r="X361" s="28" t="s">
        <v>243</v>
      </c>
      <c r="Y361" s="28"/>
      <c r="Z361" s="28" t="s">
        <v>243</v>
      </c>
      <c r="AA361" s="28"/>
      <c r="AB361" s="14" t="s">
        <v>243</v>
      </c>
      <c r="AC361" s="28" t="s">
        <v>243</v>
      </c>
      <c r="AD361" s="28"/>
      <c r="AE361" s="14" t="s">
        <v>243</v>
      </c>
      <c r="AF361" s="28" t="s">
        <v>243</v>
      </c>
      <c r="AG361" s="28"/>
      <c r="AH361" s="14" t="s">
        <v>243</v>
      </c>
      <c r="AI361" s="28" t="s">
        <v>243</v>
      </c>
      <c r="AJ361" s="28"/>
      <c r="AK361" s="14" t="s">
        <v>243</v>
      </c>
      <c r="AL361" s="28" t="s">
        <v>243</v>
      </c>
      <c r="AM361" s="28"/>
      <c r="AN361" s="14" t="s">
        <v>243</v>
      </c>
      <c r="AO361" s="8">
        <f t="shared" ref="AO361:AP368" si="313">0</f>
        <v>0</v>
      </c>
      <c r="AP361" s="27">
        <f t="shared" si="313"/>
        <v>0</v>
      </c>
      <c r="AQ361" s="27"/>
      <c r="AR361" s="8">
        <f t="shared" ref="AR361:AZ368" si="314">0</f>
        <v>0</v>
      </c>
      <c r="AS361" s="8">
        <f t="shared" si="314"/>
        <v>0</v>
      </c>
      <c r="AT361" s="8">
        <f t="shared" si="314"/>
        <v>0</v>
      </c>
      <c r="AU361" s="8">
        <f t="shared" si="314"/>
        <v>0</v>
      </c>
      <c r="AV361" s="8">
        <f t="shared" si="314"/>
        <v>0</v>
      </c>
      <c r="AW361" s="8">
        <f t="shared" si="314"/>
        <v>0</v>
      </c>
      <c r="AX361" s="8">
        <f t="shared" si="314"/>
        <v>0</v>
      </c>
      <c r="AY361" s="8">
        <f t="shared" si="314"/>
        <v>0</v>
      </c>
      <c r="AZ361" s="27">
        <f t="shared" si="314"/>
        <v>0</v>
      </c>
      <c r="BA361" s="27"/>
      <c r="BB361" s="27"/>
      <c r="BC361" s="8">
        <f t="shared" ref="BC361:BC368" si="315">0</f>
        <v>0</v>
      </c>
    </row>
    <row r="362" spans="1:55" s="1" customFormat="1" ht="14.1" customHeight="1" x14ac:dyDescent="0.2">
      <c r="A362" s="53" t="s">
        <v>16</v>
      </c>
      <c r="B362" s="53"/>
      <c r="C362" s="53"/>
      <c r="D362" s="50" t="s">
        <v>478</v>
      </c>
      <c r="E362" s="50"/>
      <c r="F362" s="50"/>
      <c r="G362" s="50"/>
      <c r="H362" s="50"/>
      <c r="I362" s="50"/>
      <c r="J362" s="50"/>
      <c r="K362" s="50"/>
      <c r="L362" s="50"/>
      <c r="M362" s="38" t="s">
        <v>644</v>
      </c>
      <c r="N362" s="38"/>
      <c r="O362" s="38" t="s">
        <v>184</v>
      </c>
      <c r="P362" s="38"/>
      <c r="Q362" s="38"/>
      <c r="R362" s="38"/>
      <c r="S362" s="38" t="s">
        <v>68</v>
      </c>
      <c r="T362" s="38"/>
      <c r="U362" s="38"/>
      <c r="V362" s="34" t="s">
        <v>243</v>
      </c>
      <c r="W362" s="34"/>
      <c r="X362" s="34" t="s">
        <v>243</v>
      </c>
      <c r="Y362" s="34"/>
      <c r="Z362" s="34" t="s">
        <v>243</v>
      </c>
      <c r="AA362" s="34"/>
      <c r="AB362" s="4" t="s">
        <v>243</v>
      </c>
      <c r="AC362" s="34" t="s">
        <v>243</v>
      </c>
      <c r="AD362" s="34"/>
      <c r="AE362" s="4" t="s">
        <v>243</v>
      </c>
      <c r="AF362" s="34" t="s">
        <v>243</v>
      </c>
      <c r="AG362" s="34"/>
      <c r="AH362" s="4" t="s">
        <v>243</v>
      </c>
      <c r="AI362" s="34" t="s">
        <v>243</v>
      </c>
      <c r="AJ362" s="34"/>
      <c r="AK362" s="4" t="s">
        <v>243</v>
      </c>
      <c r="AL362" s="34" t="s">
        <v>243</v>
      </c>
      <c r="AM362" s="34"/>
      <c r="AN362" s="4" t="s">
        <v>243</v>
      </c>
      <c r="AO362" s="6">
        <f t="shared" si="313"/>
        <v>0</v>
      </c>
      <c r="AP362" s="33">
        <f t="shared" si="313"/>
        <v>0</v>
      </c>
      <c r="AQ362" s="33"/>
      <c r="AR362" s="6">
        <f t="shared" si="314"/>
        <v>0</v>
      </c>
      <c r="AS362" s="6">
        <f t="shared" si="314"/>
        <v>0</v>
      </c>
      <c r="AT362" s="6">
        <f t="shared" si="314"/>
        <v>0</v>
      </c>
      <c r="AU362" s="6">
        <f t="shared" si="314"/>
        <v>0</v>
      </c>
      <c r="AV362" s="6">
        <f t="shared" si="314"/>
        <v>0</v>
      </c>
      <c r="AW362" s="6">
        <f t="shared" si="314"/>
        <v>0</v>
      </c>
      <c r="AX362" s="6">
        <f t="shared" si="314"/>
        <v>0</v>
      </c>
      <c r="AY362" s="6">
        <f t="shared" si="314"/>
        <v>0</v>
      </c>
      <c r="AZ362" s="33">
        <f t="shared" si="314"/>
        <v>0</v>
      </c>
      <c r="BA362" s="33"/>
      <c r="BB362" s="33"/>
      <c r="BC362" s="6">
        <f t="shared" si="315"/>
        <v>0</v>
      </c>
    </row>
    <row r="363" spans="1:55" s="1" customFormat="1" ht="14.1" customHeight="1" x14ac:dyDescent="0.2">
      <c r="A363" s="53" t="s">
        <v>16</v>
      </c>
      <c r="B363" s="53"/>
      <c r="C363" s="53"/>
      <c r="D363" s="50" t="s">
        <v>482</v>
      </c>
      <c r="E363" s="50"/>
      <c r="F363" s="50"/>
      <c r="G363" s="50"/>
      <c r="H363" s="50"/>
      <c r="I363" s="50"/>
      <c r="J363" s="50"/>
      <c r="K363" s="50"/>
      <c r="L363" s="50"/>
      <c r="M363" s="38" t="s">
        <v>645</v>
      </c>
      <c r="N363" s="38"/>
      <c r="O363" s="38" t="s">
        <v>184</v>
      </c>
      <c r="P363" s="38"/>
      <c r="Q363" s="38"/>
      <c r="R363" s="38"/>
      <c r="S363" s="38" t="s">
        <v>68</v>
      </c>
      <c r="T363" s="38"/>
      <c r="U363" s="38"/>
      <c r="V363" s="34" t="s">
        <v>243</v>
      </c>
      <c r="W363" s="34"/>
      <c r="X363" s="34" t="s">
        <v>243</v>
      </c>
      <c r="Y363" s="34"/>
      <c r="Z363" s="34" t="s">
        <v>243</v>
      </c>
      <c r="AA363" s="34"/>
      <c r="AB363" s="4" t="s">
        <v>243</v>
      </c>
      <c r="AC363" s="34" t="s">
        <v>243</v>
      </c>
      <c r="AD363" s="34"/>
      <c r="AE363" s="4" t="s">
        <v>243</v>
      </c>
      <c r="AF363" s="34" t="s">
        <v>243</v>
      </c>
      <c r="AG363" s="34"/>
      <c r="AH363" s="4" t="s">
        <v>243</v>
      </c>
      <c r="AI363" s="34" t="s">
        <v>243</v>
      </c>
      <c r="AJ363" s="34"/>
      <c r="AK363" s="4" t="s">
        <v>243</v>
      </c>
      <c r="AL363" s="34" t="s">
        <v>243</v>
      </c>
      <c r="AM363" s="34"/>
      <c r="AN363" s="4" t="s">
        <v>243</v>
      </c>
      <c r="AO363" s="6">
        <f t="shared" si="313"/>
        <v>0</v>
      </c>
      <c r="AP363" s="33">
        <f t="shared" si="313"/>
        <v>0</v>
      </c>
      <c r="AQ363" s="33"/>
      <c r="AR363" s="6">
        <f t="shared" si="314"/>
        <v>0</v>
      </c>
      <c r="AS363" s="6">
        <f t="shared" si="314"/>
        <v>0</v>
      </c>
      <c r="AT363" s="6">
        <f t="shared" si="314"/>
        <v>0</v>
      </c>
      <c r="AU363" s="6">
        <f t="shared" si="314"/>
        <v>0</v>
      </c>
      <c r="AV363" s="6">
        <f t="shared" si="314"/>
        <v>0</v>
      </c>
      <c r="AW363" s="6">
        <f t="shared" si="314"/>
        <v>0</v>
      </c>
      <c r="AX363" s="6">
        <f t="shared" si="314"/>
        <v>0</v>
      </c>
      <c r="AY363" s="6">
        <f t="shared" si="314"/>
        <v>0</v>
      </c>
      <c r="AZ363" s="33">
        <f t="shared" si="314"/>
        <v>0</v>
      </c>
      <c r="BA363" s="33"/>
      <c r="BB363" s="33"/>
      <c r="BC363" s="6">
        <f t="shared" si="315"/>
        <v>0</v>
      </c>
    </row>
    <row r="364" spans="1:55" s="1" customFormat="1" ht="14.1" customHeight="1" x14ac:dyDescent="0.2">
      <c r="A364" s="53" t="s">
        <v>16</v>
      </c>
      <c r="B364" s="53"/>
      <c r="C364" s="53"/>
      <c r="D364" s="50" t="s">
        <v>492</v>
      </c>
      <c r="E364" s="50"/>
      <c r="F364" s="50"/>
      <c r="G364" s="50"/>
      <c r="H364" s="50"/>
      <c r="I364" s="50"/>
      <c r="J364" s="50"/>
      <c r="K364" s="50"/>
      <c r="L364" s="50"/>
      <c r="M364" s="38" t="s">
        <v>646</v>
      </c>
      <c r="N364" s="38"/>
      <c r="O364" s="38" t="s">
        <v>184</v>
      </c>
      <c r="P364" s="38"/>
      <c r="Q364" s="38"/>
      <c r="R364" s="38"/>
      <c r="S364" s="38" t="s">
        <v>68</v>
      </c>
      <c r="T364" s="38"/>
      <c r="U364" s="38"/>
      <c r="V364" s="34" t="s">
        <v>243</v>
      </c>
      <c r="W364" s="34"/>
      <c r="X364" s="34" t="s">
        <v>243</v>
      </c>
      <c r="Y364" s="34"/>
      <c r="Z364" s="34" t="s">
        <v>243</v>
      </c>
      <c r="AA364" s="34"/>
      <c r="AB364" s="4" t="s">
        <v>243</v>
      </c>
      <c r="AC364" s="34" t="s">
        <v>243</v>
      </c>
      <c r="AD364" s="34"/>
      <c r="AE364" s="4" t="s">
        <v>243</v>
      </c>
      <c r="AF364" s="34" t="s">
        <v>243</v>
      </c>
      <c r="AG364" s="34"/>
      <c r="AH364" s="4" t="s">
        <v>243</v>
      </c>
      <c r="AI364" s="34" t="s">
        <v>243</v>
      </c>
      <c r="AJ364" s="34"/>
      <c r="AK364" s="4" t="s">
        <v>243</v>
      </c>
      <c r="AL364" s="34" t="s">
        <v>243</v>
      </c>
      <c r="AM364" s="34"/>
      <c r="AN364" s="4" t="s">
        <v>243</v>
      </c>
      <c r="AO364" s="6">
        <f t="shared" si="313"/>
        <v>0</v>
      </c>
      <c r="AP364" s="33">
        <f t="shared" si="313"/>
        <v>0</v>
      </c>
      <c r="AQ364" s="33"/>
      <c r="AR364" s="6">
        <f t="shared" si="314"/>
        <v>0</v>
      </c>
      <c r="AS364" s="6">
        <f t="shared" si="314"/>
        <v>0</v>
      </c>
      <c r="AT364" s="6">
        <f t="shared" si="314"/>
        <v>0</v>
      </c>
      <c r="AU364" s="6">
        <f t="shared" si="314"/>
        <v>0</v>
      </c>
      <c r="AV364" s="6">
        <f t="shared" si="314"/>
        <v>0</v>
      </c>
      <c r="AW364" s="6">
        <f t="shared" si="314"/>
        <v>0</v>
      </c>
      <c r="AX364" s="6">
        <f t="shared" si="314"/>
        <v>0</v>
      </c>
      <c r="AY364" s="6">
        <f t="shared" si="314"/>
        <v>0</v>
      </c>
      <c r="AZ364" s="33">
        <f t="shared" si="314"/>
        <v>0</v>
      </c>
      <c r="BA364" s="33"/>
      <c r="BB364" s="33"/>
      <c r="BC364" s="6">
        <f t="shared" si="315"/>
        <v>0</v>
      </c>
    </row>
    <row r="365" spans="1:55" s="1" customFormat="1" ht="14.1" customHeight="1" x14ac:dyDescent="0.2">
      <c r="A365" s="53" t="s">
        <v>16</v>
      </c>
      <c r="B365" s="53"/>
      <c r="C365" s="53"/>
      <c r="D365" s="50" t="s">
        <v>505</v>
      </c>
      <c r="E365" s="50"/>
      <c r="F365" s="50"/>
      <c r="G365" s="50"/>
      <c r="H365" s="50"/>
      <c r="I365" s="50"/>
      <c r="J365" s="50"/>
      <c r="K365" s="50"/>
      <c r="L365" s="50"/>
      <c r="M365" s="38" t="s">
        <v>647</v>
      </c>
      <c r="N365" s="38"/>
      <c r="O365" s="38" t="s">
        <v>184</v>
      </c>
      <c r="P365" s="38"/>
      <c r="Q365" s="38"/>
      <c r="R365" s="38"/>
      <c r="S365" s="38" t="s">
        <v>68</v>
      </c>
      <c r="T365" s="38"/>
      <c r="U365" s="38"/>
      <c r="V365" s="34" t="s">
        <v>243</v>
      </c>
      <c r="W365" s="34"/>
      <c r="X365" s="34" t="s">
        <v>243</v>
      </c>
      <c r="Y365" s="34"/>
      <c r="Z365" s="34" t="s">
        <v>243</v>
      </c>
      <c r="AA365" s="34"/>
      <c r="AB365" s="4" t="s">
        <v>243</v>
      </c>
      <c r="AC365" s="34" t="s">
        <v>243</v>
      </c>
      <c r="AD365" s="34"/>
      <c r="AE365" s="4" t="s">
        <v>243</v>
      </c>
      <c r="AF365" s="34" t="s">
        <v>243</v>
      </c>
      <c r="AG365" s="34"/>
      <c r="AH365" s="4" t="s">
        <v>243</v>
      </c>
      <c r="AI365" s="34" t="s">
        <v>243</v>
      </c>
      <c r="AJ365" s="34"/>
      <c r="AK365" s="4" t="s">
        <v>243</v>
      </c>
      <c r="AL365" s="34" t="s">
        <v>243</v>
      </c>
      <c r="AM365" s="34"/>
      <c r="AN365" s="4" t="s">
        <v>243</v>
      </c>
      <c r="AO365" s="6">
        <f t="shared" si="313"/>
        <v>0</v>
      </c>
      <c r="AP365" s="33">
        <f t="shared" si="313"/>
        <v>0</v>
      </c>
      <c r="AQ365" s="33"/>
      <c r="AR365" s="6">
        <f t="shared" si="314"/>
        <v>0</v>
      </c>
      <c r="AS365" s="6">
        <f t="shared" si="314"/>
        <v>0</v>
      </c>
      <c r="AT365" s="6">
        <f t="shared" si="314"/>
        <v>0</v>
      </c>
      <c r="AU365" s="6">
        <f t="shared" si="314"/>
        <v>0</v>
      </c>
      <c r="AV365" s="6">
        <f t="shared" si="314"/>
        <v>0</v>
      </c>
      <c r="AW365" s="6">
        <f t="shared" si="314"/>
        <v>0</v>
      </c>
      <c r="AX365" s="6">
        <f t="shared" si="314"/>
        <v>0</v>
      </c>
      <c r="AY365" s="6">
        <f t="shared" si="314"/>
        <v>0</v>
      </c>
      <c r="AZ365" s="33">
        <f t="shared" si="314"/>
        <v>0</v>
      </c>
      <c r="BA365" s="33"/>
      <c r="BB365" s="33"/>
      <c r="BC365" s="6">
        <f t="shared" si="315"/>
        <v>0</v>
      </c>
    </row>
    <row r="366" spans="1:55" s="1" customFormat="1" ht="14.1" customHeight="1" x14ac:dyDescent="0.2">
      <c r="A366" s="53" t="s">
        <v>16</v>
      </c>
      <c r="B366" s="53"/>
      <c r="C366" s="53"/>
      <c r="D366" s="50" t="s">
        <v>484</v>
      </c>
      <c r="E366" s="50"/>
      <c r="F366" s="50"/>
      <c r="G366" s="50"/>
      <c r="H366" s="50"/>
      <c r="I366" s="50"/>
      <c r="J366" s="50"/>
      <c r="K366" s="50"/>
      <c r="L366" s="50"/>
      <c r="M366" s="38" t="s">
        <v>648</v>
      </c>
      <c r="N366" s="38"/>
      <c r="O366" s="38" t="s">
        <v>184</v>
      </c>
      <c r="P366" s="38"/>
      <c r="Q366" s="38"/>
      <c r="R366" s="38"/>
      <c r="S366" s="38" t="s">
        <v>68</v>
      </c>
      <c r="T366" s="38"/>
      <c r="U366" s="38"/>
      <c r="V366" s="34" t="s">
        <v>243</v>
      </c>
      <c r="W366" s="34"/>
      <c r="X366" s="34" t="s">
        <v>243</v>
      </c>
      <c r="Y366" s="34"/>
      <c r="Z366" s="34" t="s">
        <v>243</v>
      </c>
      <c r="AA366" s="34"/>
      <c r="AB366" s="4" t="s">
        <v>243</v>
      </c>
      <c r="AC366" s="34" t="s">
        <v>243</v>
      </c>
      <c r="AD366" s="34"/>
      <c r="AE366" s="4" t="s">
        <v>243</v>
      </c>
      <c r="AF366" s="34" t="s">
        <v>243</v>
      </c>
      <c r="AG366" s="34"/>
      <c r="AH366" s="4" t="s">
        <v>243</v>
      </c>
      <c r="AI366" s="34" t="s">
        <v>243</v>
      </c>
      <c r="AJ366" s="34"/>
      <c r="AK366" s="4" t="s">
        <v>243</v>
      </c>
      <c r="AL366" s="34" t="s">
        <v>243</v>
      </c>
      <c r="AM366" s="34"/>
      <c r="AN366" s="4" t="s">
        <v>243</v>
      </c>
      <c r="AO366" s="6">
        <f t="shared" si="313"/>
        <v>0</v>
      </c>
      <c r="AP366" s="33">
        <f t="shared" si="313"/>
        <v>0</v>
      </c>
      <c r="AQ366" s="33"/>
      <c r="AR366" s="6">
        <f t="shared" si="314"/>
        <v>0</v>
      </c>
      <c r="AS366" s="6">
        <f t="shared" si="314"/>
        <v>0</v>
      </c>
      <c r="AT366" s="6">
        <f t="shared" si="314"/>
        <v>0</v>
      </c>
      <c r="AU366" s="6">
        <f t="shared" si="314"/>
        <v>0</v>
      </c>
      <c r="AV366" s="6">
        <f t="shared" si="314"/>
        <v>0</v>
      </c>
      <c r="AW366" s="6">
        <f t="shared" si="314"/>
        <v>0</v>
      </c>
      <c r="AX366" s="6">
        <f t="shared" si="314"/>
        <v>0</v>
      </c>
      <c r="AY366" s="6">
        <f t="shared" si="314"/>
        <v>0</v>
      </c>
      <c r="AZ366" s="33">
        <f t="shared" si="314"/>
        <v>0</v>
      </c>
      <c r="BA366" s="33"/>
      <c r="BB366" s="33"/>
      <c r="BC366" s="6">
        <f t="shared" si="315"/>
        <v>0</v>
      </c>
    </row>
    <row r="367" spans="1:55" s="1" customFormat="1" ht="14.1" customHeight="1" x14ac:dyDescent="0.2">
      <c r="A367" s="11" t="s">
        <v>16</v>
      </c>
      <c r="B367" s="50" t="s">
        <v>486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38" t="s">
        <v>649</v>
      </c>
      <c r="N367" s="38"/>
      <c r="O367" s="38" t="s">
        <v>184</v>
      </c>
      <c r="P367" s="38"/>
      <c r="Q367" s="38"/>
      <c r="R367" s="38"/>
      <c r="S367" s="38" t="s">
        <v>68</v>
      </c>
      <c r="T367" s="38"/>
      <c r="U367" s="38"/>
      <c r="V367" s="34" t="s">
        <v>243</v>
      </c>
      <c r="W367" s="34"/>
      <c r="X367" s="34" t="s">
        <v>243</v>
      </c>
      <c r="Y367" s="34"/>
      <c r="Z367" s="34" t="s">
        <v>243</v>
      </c>
      <c r="AA367" s="34"/>
      <c r="AB367" s="4" t="s">
        <v>243</v>
      </c>
      <c r="AC367" s="34" t="s">
        <v>243</v>
      </c>
      <c r="AD367" s="34"/>
      <c r="AE367" s="4" t="s">
        <v>243</v>
      </c>
      <c r="AF367" s="34" t="s">
        <v>243</v>
      </c>
      <c r="AG367" s="34"/>
      <c r="AH367" s="4" t="s">
        <v>243</v>
      </c>
      <c r="AI367" s="34" t="s">
        <v>243</v>
      </c>
      <c r="AJ367" s="34"/>
      <c r="AK367" s="4" t="s">
        <v>243</v>
      </c>
      <c r="AL367" s="34" t="s">
        <v>243</v>
      </c>
      <c r="AM367" s="34"/>
      <c r="AN367" s="4" t="s">
        <v>243</v>
      </c>
      <c r="AO367" s="6">
        <f t="shared" si="313"/>
        <v>0</v>
      </c>
      <c r="AP367" s="33">
        <f t="shared" si="313"/>
        <v>0</v>
      </c>
      <c r="AQ367" s="33"/>
      <c r="AR367" s="6">
        <f t="shared" si="314"/>
        <v>0</v>
      </c>
      <c r="AS367" s="6">
        <f t="shared" si="314"/>
        <v>0</v>
      </c>
      <c r="AT367" s="6">
        <f t="shared" si="314"/>
        <v>0</v>
      </c>
      <c r="AU367" s="6">
        <f t="shared" si="314"/>
        <v>0</v>
      </c>
      <c r="AV367" s="6">
        <f t="shared" si="314"/>
        <v>0</v>
      </c>
      <c r="AW367" s="6">
        <f t="shared" si="314"/>
        <v>0</v>
      </c>
      <c r="AX367" s="6">
        <f t="shared" si="314"/>
        <v>0</v>
      </c>
      <c r="AY367" s="6">
        <f t="shared" si="314"/>
        <v>0</v>
      </c>
      <c r="AZ367" s="33">
        <f t="shared" si="314"/>
        <v>0</v>
      </c>
      <c r="BA367" s="33"/>
      <c r="BB367" s="33"/>
      <c r="BC367" s="6">
        <f t="shared" si="315"/>
        <v>0</v>
      </c>
    </row>
    <row r="368" spans="1:55" s="1" customFormat="1" ht="45" customHeight="1" x14ac:dyDescent="0.2">
      <c r="A368" s="41" t="s">
        <v>650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4" t="s">
        <v>651</v>
      </c>
      <c r="N368" s="44"/>
      <c r="O368" s="44" t="s">
        <v>184</v>
      </c>
      <c r="P368" s="44"/>
      <c r="Q368" s="44"/>
      <c r="R368" s="44"/>
      <c r="S368" s="44" t="s">
        <v>68</v>
      </c>
      <c r="T368" s="44"/>
      <c r="U368" s="44"/>
      <c r="V368" s="34" t="s">
        <v>243</v>
      </c>
      <c r="W368" s="34"/>
      <c r="X368" s="34" t="s">
        <v>243</v>
      </c>
      <c r="Y368" s="34"/>
      <c r="Z368" s="34" t="s">
        <v>243</v>
      </c>
      <c r="AA368" s="34"/>
      <c r="AB368" s="4" t="s">
        <v>243</v>
      </c>
      <c r="AC368" s="34" t="s">
        <v>243</v>
      </c>
      <c r="AD368" s="34"/>
      <c r="AE368" s="4" t="s">
        <v>243</v>
      </c>
      <c r="AF368" s="34" t="s">
        <v>243</v>
      </c>
      <c r="AG368" s="34"/>
      <c r="AH368" s="4" t="s">
        <v>243</v>
      </c>
      <c r="AI368" s="34" t="s">
        <v>243</v>
      </c>
      <c r="AJ368" s="34"/>
      <c r="AK368" s="4" t="s">
        <v>243</v>
      </c>
      <c r="AL368" s="34" t="s">
        <v>243</v>
      </c>
      <c r="AM368" s="34"/>
      <c r="AN368" s="4" t="s">
        <v>243</v>
      </c>
      <c r="AO368" s="6">
        <f t="shared" si="313"/>
        <v>0</v>
      </c>
      <c r="AP368" s="33">
        <f t="shared" si="313"/>
        <v>0</v>
      </c>
      <c r="AQ368" s="33"/>
      <c r="AR368" s="6">
        <f t="shared" si="314"/>
        <v>0</v>
      </c>
      <c r="AS368" s="6">
        <f t="shared" si="314"/>
        <v>0</v>
      </c>
      <c r="AT368" s="6">
        <f t="shared" si="314"/>
        <v>0</v>
      </c>
      <c r="AU368" s="6">
        <f t="shared" si="314"/>
        <v>0</v>
      </c>
      <c r="AV368" s="6">
        <f t="shared" si="314"/>
        <v>0</v>
      </c>
      <c r="AW368" s="6">
        <f t="shared" si="314"/>
        <v>0</v>
      </c>
      <c r="AX368" s="6">
        <f t="shared" si="314"/>
        <v>0</v>
      </c>
      <c r="AY368" s="6">
        <f t="shared" si="314"/>
        <v>0</v>
      </c>
      <c r="AZ368" s="33">
        <f t="shared" si="314"/>
        <v>0</v>
      </c>
      <c r="BA368" s="33"/>
      <c r="BB368" s="33"/>
      <c r="BC368" s="6">
        <f t="shared" si="315"/>
        <v>0</v>
      </c>
    </row>
    <row r="369" spans="1:55" s="1" customFormat="1" ht="14.1" customHeight="1" x14ac:dyDescent="0.2">
      <c r="A369" s="9" t="s">
        <v>16</v>
      </c>
      <c r="B369" s="52" t="s">
        <v>197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36" t="s">
        <v>16</v>
      </c>
      <c r="N369" s="36"/>
      <c r="O369" s="36" t="s">
        <v>16</v>
      </c>
      <c r="P369" s="36"/>
      <c r="Q369" s="36"/>
      <c r="R369" s="36"/>
      <c r="S369" s="36" t="s">
        <v>16</v>
      </c>
      <c r="T369" s="36"/>
      <c r="U369" s="36"/>
      <c r="V369" s="29" t="s">
        <v>16</v>
      </c>
      <c r="W369" s="29"/>
      <c r="X369" s="29" t="s">
        <v>16</v>
      </c>
      <c r="Y369" s="29"/>
      <c r="Z369" s="29" t="s">
        <v>16</v>
      </c>
      <c r="AA369" s="29"/>
      <c r="AB369" s="7" t="s">
        <v>16</v>
      </c>
      <c r="AC369" s="29" t="s">
        <v>16</v>
      </c>
      <c r="AD369" s="29"/>
      <c r="AE369" s="7" t="s">
        <v>16</v>
      </c>
      <c r="AF369" s="29" t="s">
        <v>16</v>
      </c>
      <c r="AG369" s="29"/>
      <c r="AH369" s="7" t="s">
        <v>16</v>
      </c>
      <c r="AI369" s="29" t="s">
        <v>16</v>
      </c>
      <c r="AJ369" s="29"/>
      <c r="AK369" s="7" t="s">
        <v>16</v>
      </c>
      <c r="AL369" s="29" t="s">
        <v>16</v>
      </c>
      <c r="AM369" s="29"/>
      <c r="AN369" s="7" t="s">
        <v>16</v>
      </c>
      <c r="AO369" s="7" t="s">
        <v>16</v>
      </c>
      <c r="AP369" s="29" t="s">
        <v>16</v>
      </c>
      <c r="AQ369" s="29"/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7" t="s">
        <v>16</v>
      </c>
      <c r="AZ369" s="29" t="s">
        <v>16</v>
      </c>
      <c r="BA369" s="29"/>
      <c r="BB369" s="29"/>
      <c r="BC369" s="7" t="s">
        <v>16</v>
      </c>
    </row>
    <row r="370" spans="1:55" s="1" customFormat="1" ht="14.1" customHeight="1" x14ac:dyDescent="0.2">
      <c r="A370" s="10" t="s">
        <v>16</v>
      </c>
      <c r="B370" s="51" t="s">
        <v>511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1" t="s">
        <v>652</v>
      </c>
      <c r="N370" s="31"/>
      <c r="O370" s="31" t="s">
        <v>184</v>
      </c>
      <c r="P370" s="31"/>
      <c r="Q370" s="31"/>
      <c r="R370" s="31"/>
      <c r="S370" s="31" t="s">
        <v>68</v>
      </c>
      <c r="T370" s="31"/>
      <c r="U370" s="31"/>
      <c r="V370" s="28" t="s">
        <v>243</v>
      </c>
      <c r="W370" s="28"/>
      <c r="X370" s="28" t="s">
        <v>243</v>
      </c>
      <c r="Y370" s="28"/>
      <c r="Z370" s="28" t="s">
        <v>243</v>
      </c>
      <c r="AA370" s="28"/>
      <c r="AB370" s="14" t="s">
        <v>243</v>
      </c>
      <c r="AC370" s="28" t="s">
        <v>243</v>
      </c>
      <c r="AD370" s="28"/>
      <c r="AE370" s="14" t="s">
        <v>243</v>
      </c>
      <c r="AF370" s="28" t="s">
        <v>243</v>
      </c>
      <c r="AG370" s="28"/>
      <c r="AH370" s="14" t="s">
        <v>243</v>
      </c>
      <c r="AI370" s="28" t="s">
        <v>243</v>
      </c>
      <c r="AJ370" s="28"/>
      <c r="AK370" s="14" t="s">
        <v>243</v>
      </c>
      <c r="AL370" s="28" t="s">
        <v>243</v>
      </c>
      <c r="AM370" s="28"/>
      <c r="AN370" s="14" t="s">
        <v>243</v>
      </c>
      <c r="AO370" s="8">
        <f t="shared" ref="AO370:AP374" si="316">0</f>
        <v>0</v>
      </c>
      <c r="AP370" s="27">
        <f t="shared" si="316"/>
        <v>0</v>
      </c>
      <c r="AQ370" s="27"/>
      <c r="AR370" s="8">
        <f t="shared" ref="AR370:AZ374" si="317">0</f>
        <v>0</v>
      </c>
      <c r="AS370" s="8">
        <f t="shared" si="317"/>
        <v>0</v>
      </c>
      <c r="AT370" s="8">
        <f t="shared" si="317"/>
        <v>0</v>
      </c>
      <c r="AU370" s="8">
        <f t="shared" si="317"/>
        <v>0</v>
      </c>
      <c r="AV370" s="8">
        <f t="shared" si="317"/>
        <v>0</v>
      </c>
      <c r="AW370" s="8">
        <f t="shared" si="317"/>
        <v>0</v>
      </c>
      <c r="AX370" s="8">
        <f t="shared" si="317"/>
        <v>0</v>
      </c>
      <c r="AY370" s="8">
        <f t="shared" si="317"/>
        <v>0</v>
      </c>
      <c r="AZ370" s="27">
        <f t="shared" si="317"/>
        <v>0</v>
      </c>
      <c r="BA370" s="27"/>
      <c r="BB370" s="27"/>
      <c r="BC370" s="8">
        <f>0</f>
        <v>0</v>
      </c>
    </row>
    <row r="371" spans="1:55" s="1" customFormat="1" ht="24" customHeight="1" x14ac:dyDescent="0.2">
      <c r="A371" s="11" t="s">
        <v>16</v>
      </c>
      <c r="B371" s="50" t="s">
        <v>513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38" t="s">
        <v>653</v>
      </c>
      <c r="N371" s="38"/>
      <c r="O371" s="38" t="s">
        <v>184</v>
      </c>
      <c r="P371" s="38"/>
      <c r="Q371" s="38"/>
      <c r="R371" s="38"/>
      <c r="S371" s="38" t="s">
        <v>68</v>
      </c>
      <c r="T371" s="38"/>
      <c r="U371" s="38"/>
      <c r="V371" s="34" t="s">
        <v>243</v>
      </c>
      <c r="W371" s="34"/>
      <c r="X371" s="34" t="s">
        <v>243</v>
      </c>
      <c r="Y371" s="34"/>
      <c r="Z371" s="34" t="s">
        <v>243</v>
      </c>
      <c r="AA371" s="34"/>
      <c r="AB371" s="4" t="s">
        <v>243</v>
      </c>
      <c r="AC371" s="34" t="s">
        <v>243</v>
      </c>
      <c r="AD371" s="34"/>
      <c r="AE371" s="4" t="s">
        <v>243</v>
      </c>
      <c r="AF371" s="34" t="s">
        <v>243</v>
      </c>
      <c r="AG371" s="34"/>
      <c r="AH371" s="4" t="s">
        <v>243</v>
      </c>
      <c r="AI371" s="34" t="s">
        <v>243</v>
      </c>
      <c r="AJ371" s="34"/>
      <c r="AK371" s="4" t="s">
        <v>243</v>
      </c>
      <c r="AL371" s="34" t="s">
        <v>243</v>
      </c>
      <c r="AM371" s="34"/>
      <c r="AN371" s="4" t="s">
        <v>243</v>
      </c>
      <c r="AO371" s="6">
        <f t="shared" si="316"/>
        <v>0</v>
      </c>
      <c r="AP371" s="33">
        <f t="shared" si="316"/>
        <v>0</v>
      </c>
      <c r="AQ371" s="33"/>
      <c r="AR371" s="6">
        <f t="shared" si="317"/>
        <v>0</v>
      </c>
      <c r="AS371" s="6">
        <f t="shared" si="317"/>
        <v>0</v>
      </c>
      <c r="AT371" s="6">
        <f t="shared" si="317"/>
        <v>0</v>
      </c>
      <c r="AU371" s="6">
        <f t="shared" si="317"/>
        <v>0</v>
      </c>
      <c r="AV371" s="6">
        <f t="shared" si="317"/>
        <v>0</v>
      </c>
      <c r="AW371" s="6">
        <f t="shared" si="317"/>
        <v>0</v>
      </c>
      <c r="AX371" s="6">
        <f t="shared" si="317"/>
        <v>0</v>
      </c>
      <c r="AY371" s="6">
        <f t="shared" si="317"/>
        <v>0</v>
      </c>
      <c r="AZ371" s="33">
        <f t="shared" si="317"/>
        <v>0</v>
      </c>
      <c r="BA371" s="33"/>
      <c r="BB371" s="33"/>
      <c r="BC371" s="6">
        <f>0</f>
        <v>0</v>
      </c>
    </row>
    <row r="372" spans="1:55" s="1" customFormat="1" ht="54.95" customHeight="1" x14ac:dyDescent="0.2">
      <c r="A372" s="11" t="s">
        <v>16</v>
      </c>
      <c r="B372" s="50" t="s">
        <v>515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38" t="s">
        <v>654</v>
      </c>
      <c r="N372" s="38"/>
      <c r="O372" s="38" t="s">
        <v>184</v>
      </c>
      <c r="P372" s="38"/>
      <c r="Q372" s="38"/>
      <c r="R372" s="38"/>
      <c r="S372" s="38" t="s">
        <v>68</v>
      </c>
      <c r="T372" s="38"/>
      <c r="U372" s="38"/>
      <c r="V372" s="34" t="s">
        <v>243</v>
      </c>
      <c r="W372" s="34"/>
      <c r="X372" s="34" t="s">
        <v>243</v>
      </c>
      <c r="Y372" s="34"/>
      <c r="Z372" s="34" t="s">
        <v>243</v>
      </c>
      <c r="AA372" s="34"/>
      <c r="AB372" s="4" t="s">
        <v>243</v>
      </c>
      <c r="AC372" s="34" t="s">
        <v>243</v>
      </c>
      <c r="AD372" s="34"/>
      <c r="AE372" s="4" t="s">
        <v>243</v>
      </c>
      <c r="AF372" s="34" t="s">
        <v>243</v>
      </c>
      <c r="AG372" s="34"/>
      <c r="AH372" s="4" t="s">
        <v>243</v>
      </c>
      <c r="AI372" s="34" t="s">
        <v>243</v>
      </c>
      <c r="AJ372" s="34"/>
      <c r="AK372" s="4" t="s">
        <v>243</v>
      </c>
      <c r="AL372" s="34" t="s">
        <v>243</v>
      </c>
      <c r="AM372" s="34"/>
      <c r="AN372" s="4" t="s">
        <v>243</v>
      </c>
      <c r="AO372" s="6">
        <f t="shared" si="316"/>
        <v>0</v>
      </c>
      <c r="AP372" s="33">
        <f t="shared" si="316"/>
        <v>0</v>
      </c>
      <c r="AQ372" s="33"/>
      <c r="AR372" s="6">
        <f t="shared" si="317"/>
        <v>0</v>
      </c>
      <c r="AS372" s="6">
        <f t="shared" si="317"/>
        <v>0</v>
      </c>
      <c r="AT372" s="6">
        <f t="shared" si="317"/>
        <v>0</v>
      </c>
      <c r="AU372" s="6">
        <f t="shared" si="317"/>
        <v>0</v>
      </c>
      <c r="AV372" s="6">
        <f t="shared" si="317"/>
        <v>0</v>
      </c>
      <c r="AW372" s="6">
        <f t="shared" si="317"/>
        <v>0</v>
      </c>
      <c r="AX372" s="6">
        <f t="shared" si="317"/>
        <v>0</v>
      </c>
      <c r="AY372" s="6">
        <f t="shared" si="317"/>
        <v>0</v>
      </c>
      <c r="AZ372" s="33">
        <f t="shared" si="317"/>
        <v>0</v>
      </c>
      <c r="BA372" s="33"/>
      <c r="BB372" s="33"/>
      <c r="BC372" s="6">
        <f>0</f>
        <v>0</v>
      </c>
    </row>
    <row r="373" spans="1:55" s="1" customFormat="1" ht="33.950000000000003" customHeight="1" x14ac:dyDescent="0.2">
      <c r="A373" s="41" t="s">
        <v>655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4" t="s">
        <v>656</v>
      </c>
      <c r="N373" s="44"/>
      <c r="O373" s="44" t="s">
        <v>184</v>
      </c>
      <c r="P373" s="44"/>
      <c r="Q373" s="44"/>
      <c r="R373" s="44"/>
      <c r="S373" s="44" t="s">
        <v>68</v>
      </c>
      <c r="T373" s="44"/>
      <c r="U373" s="44"/>
      <c r="V373" s="34" t="s">
        <v>243</v>
      </c>
      <c r="W373" s="34"/>
      <c r="X373" s="34" t="s">
        <v>243</v>
      </c>
      <c r="Y373" s="34"/>
      <c r="Z373" s="34" t="s">
        <v>243</v>
      </c>
      <c r="AA373" s="34"/>
      <c r="AB373" s="4" t="s">
        <v>243</v>
      </c>
      <c r="AC373" s="34" t="s">
        <v>243</v>
      </c>
      <c r="AD373" s="34"/>
      <c r="AE373" s="4" t="s">
        <v>243</v>
      </c>
      <c r="AF373" s="34" t="s">
        <v>243</v>
      </c>
      <c r="AG373" s="34"/>
      <c r="AH373" s="4" t="s">
        <v>243</v>
      </c>
      <c r="AI373" s="34" t="s">
        <v>243</v>
      </c>
      <c r="AJ373" s="34"/>
      <c r="AK373" s="4" t="s">
        <v>243</v>
      </c>
      <c r="AL373" s="34" t="s">
        <v>243</v>
      </c>
      <c r="AM373" s="34"/>
      <c r="AN373" s="4" t="s">
        <v>243</v>
      </c>
      <c r="AO373" s="6">
        <f t="shared" si="316"/>
        <v>0</v>
      </c>
      <c r="AP373" s="33">
        <f t="shared" si="316"/>
        <v>0</v>
      </c>
      <c r="AQ373" s="33"/>
      <c r="AR373" s="6">
        <f t="shared" si="317"/>
        <v>0</v>
      </c>
      <c r="AS373" s="6">
        <f t="shared" si="317"/>
        <v>0</v>
      </c>
      <c r="AT373" s="6">
        <f t="shared" si="317"/>
        <v>0</v>
      </c>
      <c r="AU373" s="6">
        <f t="shared" si="317"/>
        <v>0</v>
      </c>
      <c r="AV373" s="6">
        <f t="shared" si="317"/>
        <v>0</v>
      </c>
      <c r="AW373" s="6">
        <f t="shared" si="317"/>
        <v>0</v>
      </c>
      <c r="AX373" s="6">
        <f t="shared" si="317"/>
        <v>0</v>
      </c>
      <c r="AY373" s="6">
        <f t="shared" si="317"/>
        <v>0</v>
      </c>
      <c r="AZ373" s="33">
        <f t="shared" si="317"/>
        <v>0</v>
      </c>
      <c r="BA373" s="33"/>
      <c r="BB373" s="33"/>
      <c r="BC373" s="6">
        <f>0</f>
        <v>0</v>
      </c>
    </row>
    <row r="374" spans="1:55" s="1" customFormat="1" ht="33.950000000000003" customHeight="1" x14ac:dyDescent="0.2">
      <c r="A374" s="41" t="s">
        <v>657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4" t="s">
        <v>658</v>
      </c>
      <c r="N374" s="44"/>
      <c r="O374" s="44" t="s">
        <v>67</v>
      </c>
      <c r="P374" s="44"/>
      <c r="Q374" s="44"/>
      <c r="R374" s="44"/>
      <c r="S374" s="44" t="s">
        <v>68</v>
      </c>
      <c r="T374" s="44"/>
      <c r="U374" s="44"/>
      <c r="V374" s="34" t="s">
        <v>243</v>
      </c>
      <c r="W374" s="34"/>
      <c r="X374" s="34" t="s">
        <v>243</v>
      </c>
      <c r="Y374" s="34"/>
      <c r="Z374" s="34" t="s">
        <v>243</v>
      </c>
      <c r="AA374" s="34"/>
      <c r="AB374" s="4" t="s">
        <v>243</v>
      </c>
      <c r="AC374" s="34" t="s">
        <v>243</v>
      </c>
      <c r="AD374" s="34"/>
      <c r="AE374" s="4" t="s">
        <v>243</v>
      </c>
      <c r="AF374" s="34" t="s">
        <v>243</v>
      </c>
      <c r="AG374" s="34"/>
      <c r="AH374" s="4" t="s">
        <v>243</v>
      </c>
      <c r="AI374" s="34" t="s">
        <v>243</v>
      </c>
      <c r="AJ374" s="34"/>
      <c r="AK374" s="4" t="s">
        <v>243</v>
      </c>
      <c r="AL374" s="34" t="s">
        <v>243</v>
      </c>
      <c r="AM374" s="34"/>
      <c r="AN374" s="4" t="s">
        <v>243</v>
      </c>
      <c r="AO374" s="6">
        <f t="shared" si="316"/>
        <v>0</v>
      </c>
      <c r="AP374" s="33">
        <f t="shared" si="316"/>
        <v>0</v>
      </c>
      <c r="AQ374" s="33"/>
      <c r="AR374" s="6">
        <f t="shared" si="317"/>
        <v>0</v>
      </c>
      <c r="AS374" s="6">
        <f t="shared" si="317"/>
        <v>0</v>
      </c>
      <c r="AT374" s="6">
        <f t="shared" si="317"/>
        <v>0</v>
      </c>
      <c r="AU374" s="6">
        <f t="shared" si="317"/>
        <v>0</v>
      </c>
      <c r="AV374" s="6">
        <f t="shared" si="317"/>
        <v>0</v>
      </c>
      <c r="AW374" s="6">
        <f t="shared" si="317"/>
        <v>0</v>
      </c>
      <c r="AX374" s="6">
        <f t="shared" si="317"/>
        <v>0</v>
      </c>
      <c r="AY374" s="6">
        <f t="shared" si="317"/>
        <v>0</v>
      </c>
      <c r="AZ374" s="33">
        <f t="shared" si="317"/>
        <v>0</v>
      </c>
      <c r="BA374" s="33"/>
      <c r="BB374" s="33"/>
      <c r="BC374" s="6">
        <f>0</f>
        <v>0</v>
      </c>
    </row>
    <row r="375" spans="1:55" s="1" customFormat="1" ht="14.1" customHeight="1" x14ac:dyDescent="0.2">
      <c r="A375" s="9" t="s">
        <v>16</v>
      </c>
      <c r="B375" s="52" t="s">
        <v>197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36" t="s">
        <v>16</v>
      </c>
      <c r="N375" s="36"/>
      <c r="O375" s="36" t="s">
        <v>16</v>
      </c>
      <c r="P375" s="36"/>
      <c r="Q375" s="36"/>
      <c r="R375" s="36"/>
      <c r="S375" s="36" t="s">
        <v>16</v>
      </c>
      <c r="T375" s="36"/>
      <c r="U375" s="36"/>
      <c r="V375" s="29" t="s">
        <v>16</v>
      </c>
      <c r="W375" s="29"/>
      <c r="X375" s="29" t="s">
        <v>16</v>
      </c>
      <c r="Y375" s="29"/>
      <c r="Z375" s="29" t="s">
        <v>16</v>
      </c>
      <c r="AA375" s="29"/>
      <c r="AB375" s="7" t="s">
        <v>16</v>
      </c>
      <c r="AC375" s="29" t="s">
        <v>16</v>
      </c>
      <c r="AD375" s="29"/>
      <c r="AE375" s="7" t="s">
        <v>16</v>
      </c>
      <c r="AF375" s="29" t="s">
        <v>16</v>
      </c>
      <c r="AG375" s="29"/>
      <c r="AH375" s="7" t="s">
        <v>16</v>
      </c>
      <c r="AI375" s="29" t="s">
        <v>16</v>
      </c>
      <c r="AJ375" s="29"/>
      <c r="AK375" s="7" t="s">
        <v>16</v>
      </c>
      <c r="AL375" s="29" t="s">
        <v>16</v>
      </c>
      <c r="AM375" s="29"/>
      <c r="AN375" s="7" t="s">
        <v>16</v>
      </c>
      <c r="AO375" s="7" t="s">
        <v>16</v>
      </c>
      <c r="AP375" s="29" t="s">
        <v>16</v>
      </c>
      <c r="AQ375" s="29"/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7" t="s">
        <v>16</v>
      </c>
      <c r="AZ375" s="29" t="s">
        <v>16</v>
      </c>
      <c r="BA375" s="29"/>
      <c r="BB375" s="29"/>
      <c r="BC375" s="7" t="s">
        <v>16</v>
      </c>
    </row>
    <row r="376" spans="1:55" s="1" customFormat="1" ht="14.1" customHeight="1" x14ac:dyDescent="0.2">
      <c r="A376" s="10" t="s">
        <v>16</v>
      </c>
      <c r="B376" s="51" t="s">
        <v>659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1" t="s">
        <v>660</v>
      </c>
      <c r="N376" s="31"/>
      <c r="O376" s="31" t="s">
        <v>67</v>
      </c>
      <c r="P376" s="31"/>
      <c r="Q376" s="31"/>
      <c r="R376" s="31"/>
      <c r="S376" s="31" t="s">
        <v>68</v>
      </c>
      <c r="T376" s="31"/>
      <c r="U376" s="31"/>
      <c r="V376" s="28" t="s">
        <v>243</v>
      </c>
      <c r="W376" s="28"/>
      <c r="X376" s="28" t="s">
        <v>243</v>
      </c>
      <c r="Y376" s="28"/>
      <c r="Z376" s="28" t="s">
        <v>243</v>
      </c>
      <c r="AA376" s="28"/>
      <c r="AB376" s="14" t="s">
        <v>243</v>
      </c>
      <c r="AC376" s="28" t="s">
        <v>243</v>
      </c>
      <c r="AD376" s="28"/>
      <c r="AE376" s="14" t="s">
        <v>243</v>
      </c>
      <c r="AF376" s="28" t="s">
        <v>243</v>
      </c>
      <c r="AG376" s="28"/>
      <c r="AH376" s="14" t="s">
        <v>243</v>
      </c>
      <c r="AI376" s="28" t="s">
        <v>243</v>
      </c>
      <c r="AJ376" s="28"/>
      <c r="AK376" s="14" t="s">
        <v>243</v>
      </c>
      <c r="AL376" s="28" t="s">
        <v>243</v>
      </c>
      <c r="AM376" s="28"/>
      <c r="AN376" s="14" t="s">
        <v>243</v>
      </c>
      <c r="AO376" s="8">
        <f t="shared" ref="AO376:AP379" si="318">0</f>
        <v>0</v>
      </c>
      <c r="AP376" s="27">
        <f t="shared" si="318"/>
        <v>0</v>
      </c>
      <c r="AQ376" s="27"/>
      <c r="AR376" s="8">
        <f t="shared" ref="AR376:AZ379" si="319">0</f>
        <v>0</v>
      </c>
      <c r="AS376" s="8">
        <f t="shared" si="319"/>
        <v>0</v>
      </c>
      <c r="AT376" s="8">
        <f t="shared" si="319"/>
        <v>0</v>
      </c>
      <c r="AU376" s="8">
        <f t="shared" si="319"/>
        <v>0</v>
      </c>
      <c r="AV376" s="8">
        <f t="shared" si="319"/>
        <v>0</v>
      </c>
      <c r="AW376" s="8">
        <f t="shared" si="319"/>
        <v>0</v>
      </c>
      <c r="AX376" s="8">
        <f t="shared" si="319"/>
        <v>0</v>
      </c>
      <c r="AY376" s="8">
        <f t="shared" si="319"/>
        <v>0</v>
      </c>
      <c r="AZ376" s="27">
        <f t="shared" si="319"/>
        <v>0</v>
      </c>
      <c r="BA376" s="27"/>
      <c r="BB376" s="27"/>
      <c r="BC376" s="8">
        <f>0</f>
        <v>0</v>
      </c>
    </row>
    <row r="377" spans="1:55" s="1" customFormat="1" ht="14.1" customHeight="1" x14ac:dyDescent="0.2">
      <c r="A377" s="11" t="s">
        <v>16</v>
      </c>
      <c r="B377" s="50" t="s">
        <v>661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38" t="s">
        <v>662</v>
      </c>
      <c r="N377" s="38"/>
      <c r="O377" s="38" t="s">
        <v>67</v>
      </c>
      <c r="P377" s="38"/>
      <c r="Q377" s="38"/>
      <c r="R377" s="38"/>
      <c r="S377" s="38" t="s">
        <v>68</v>
      </c>
      <c r="T377" s="38"/>
      <c r="U377" s="38"/>
      <c r="V377" s="34" t="s">
        <v>243</v>
      </c>
      <c r="W377" s="34"/>
      <c r="X377" s="34" t="s">
        <v>243</v>
      </c>
      <c r="Y377" s="34"/>
      <c r="Z377" s="34" t="s">
        <v>243</v>
      </c>
      <c r="AA377" s="34"/>
      <c r="AB377" s="4" t="s">
        <v>243</v>
      </c>
      <c r="AC377" s="34" t="s">
        <v>243</v>
      </c>
      <c r="AD377" s="34"/>
      <c r="AE377" s="4" t="s">
        <v>243</v>
      </c>
      <c r="AF377" s="34" t="s">
        <v>243</v>
      </c>
      <c r="AG377" s="34"/>
      <c r="AH377" s="4" t="s">
        <v>243</v>
      </c>
      <c r="AI377" s="34" t="s">
        <v>243</v>
      </c>
      <c r="AJ377" s="34"/>
      <c r="AK377" s="4" t="s">
        <v>243</v>
      </c>
      <c r="AL377" s="34" t="s">
        <v>243</v>
      </c>
      <c r="AM377" s="34"/>
      <c r="AN377" s="4" t="s">
        <v>243</v>
      </c>
      <c r="AO377" s="6">
        <f t="shared" si="318"/>
        <v>0</v>
      </c>
      <c r="AP377" s="33">
        <f t="shared" si="318"/>
        <v>0</v>
      </c>
      <c r="AQ377" s="33"/>
      <c r="AR377" s="6">
        <f t="shared" si="319"/>
        <v>0</v>
      </c>
      <c r="AS377" s="6">
        <f t="shared" si="319"/>
        <v>0</v>
      </c>
      <c r="AT377" s="6">
        <f t="shared" si="319"/>
        <v>0</v>
      </c>
      <c r="AU377" s="6">
        <f t="shared" si="319"/>
        <v>0</v>
      </c>
      <c r="AV377" s="6">
        <f t="shared" si="319"/>
        <v>0</v>
      </c>
      <c r="AW377" s="6">
        <f t="shared" si="319"/>
        <v>0</v>
      </c>
      <c r="AX377" s="6">
        <f t="shared" si="319"/>
        <v>0</v>
      </c>
      <c r="AY377" s="6">
        <f t="shared" si="319"/>
        <v>0</v>
      </c>
      <c r="AZ377" s="33">
        <f t="shared" si="319"/>
        <v>0</v>
      </c>
      <c r="BA377" s="33"/>
      <c r="BB377" s="33"/>
      <c r="BC377" s="6">
        <f>0</f>
        <v>0</v>
      </c>
    </row>
    <row r="378" spans="1:55" s="1" customFormat="1" ht="14.1" customHeight="1" x14ac:dyDescent="0.2">
      <c r="A378" s="11" t="s">
        <v>16</v>
      </c>
      <c r="B378" s="50" t="s">
        <v>663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38" t="s">
        <v>664</v>
      </c>
      <c r="N378" s="38"/>
      <c r="O378" s="38" t="s">
        <v>67</v>
      </c>
      <c r="P378" s="38"/>
      <c r="Q378" s="38"/>
      <c r="R378" s="38"/>
      <c r="S378" s="38" t="s">
        <v>68</v>
      </c>
      <c r="T378" s="38"/>
      <c r="U378" s="38"/>
      <c r="V378" s="34" t="s">
        <v>243</v>
      </c>
      <c r="W378" s="34"/>
      <c r="X378" s="34" t="s">
        <v>243</v>
      </c>
      <c r="Y378" s="34"/>
      <c r="Z378" s="34" t="s">
        <v>243</v>
      </c>
      <c r="AA378" s="34"/>
      <c r="AB378" s="4" t="s">
        <v>243</v>
      </c>
      <c r="AC378" s="34" t="s">
        <v>243</v>
      </c>
      <c r="AD378" s="34"/>
      <c r="AE378" s="4" t="s">
        <v>243</v>
      </c>
      <c r="AF378" s="34" t="s">
        <v>243</v>
      </c>
      <c r="AG378" s="34"/>
      <c r="AH378" s="4" t="s">
        <v>243</v>
      </c>
      <c r="AI378" s="34" t="s">
        <v>243</v>
      </c>
      <c r="AJ378" s="34"/>
      <c r="AK378" s="4" t="s">
        <v>243</v>
      </c>
      <c r="AL378" s="34" t="s">
        <v>243</v>
      </c>
      <c r="AM378" s="34"/>
      <c r="AN378" s="4" t="s">
        <v>243</v>
      </c>
      <c r="AO378" s="6">
        <f t="shared" si="318"/>
        <v>0</v>
      </c>
      <c r="AP378" s="33">
        <f t="shared" si="318"/>
        <v>0</v>
      </c>
      <c r="AQ378" s="33"/>
      <c r="AR378" s="6">
        <f t="shared" si="319"/>
        <v>0</v>
      </c>
      <c r="AS378" s="6">
        <f t="shared" si="319"/>
        <v>0</v>
      </c>
      <c r="AT378" s="6">
        <f t="shared" si="319"/>
        <v>0</v>
      </c>
      <c r="AU378" s="6">
        <f t="shared" si="319"/>
        <v>0</v>
      </c>
      <c r="AV378" s="6">
        <f t="shared" si="319"/>
        <v>0</v>
      </c>
      <c r="AW378" s="6">
        <f t="shared" si="319"/>
        <v>0</v>
      </c>
      <c r="AX378" s="6">
        <f t="shared" si="319"/>
        <v>0</v>
      </c>
      <c r="AY378" s="6">
        <f t="shared" si="319"/>
        <v>0</v>
      </c>
      <c r="AZ378" s="33">
        <f t="shared" si="319"/>
        <v>0</v>
      </c>
      <c r="BA378" s="33"/>
      <c r="BB378" s="33"/>
      <c r="BC378" s="6">
        <f>0</f>
        <v>0</v>
      </c>
    </row>
    <row r="379" spans="1:55" s="1" customFormat="1" ht="33.950000000000003" customHeight="1" x14ac:dyDescent="0.2">
      <c r="A379" s="41" t="s">
        <v>665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4" t="s">
        <v>666</v>
      </c>
      <c r="N379" s="44"/>
      <c r="O379" s="44" t="s">
        <v>67</v>
      </c>
      <c r="P379" s="44"/>
      <c r="Q379" s="44"/>
      <c r="R379" s="44"/>
      <c r="S379" s="44" t="s">
        <v>68</v>
      </c>
      <c r="T379" s="44"/>
      <c r="U379" s="44"/>
      <c r="V379" s="34" t="s">
        <v>243</v>
      </c>
      <c r="W379" s="34"/>
      <c r="X379" s="34" t="s">
        <v>243</v>
      </c>
      <c r="Y379" s="34"/>
      <c r="Z379" s="34" t="s">
        <v>243</v>
      </c>
      <c r="AA379" s="34"/>
      <c r="AB379" s="4" t="s">
        <v>243</v>
      </c>
      <c r="AC379" s="34" t="s">
        <v>243</v>
      </c>
      <c r="AD379" s="34"/>
      <c r="AE379" s="4" t="s">
        <v>243</v>
      </c>
      <c r="AF379" s="34" t="s">
        <v>243</v>
      </c>
      <c r="AG379" s="34"/>
      <c r="AH379" s="4" t="s">
        <v>243</v>
      </c>
      <c r="AI379" s="34" t="s">
        <v>243</v>
      </c>
      <c r="AJ379" s="34"/>
      <c r="AK379" s="4" t="s">
        <v>243</v>
      </c>
      <c r="AL379" s="34" t="s">
        <v>243</v>
      </c>
      <c r="AM379" s="34"/>
      <c r="AN379" s="4" t="s">
        <v>243</v>
      </c>
      <c r="AO379" s="6">
        <f t="shared" si="318"/>
        <v>0</v>
      </c>
      <c r="AP379" s="33">
        <f t="shared" si="318"/>
        <v>0</v>
      </c>
      <c r="AQ379" s="33"/>
      <c r="AR379" s="6">
        <f t="shared" si="319"/>
        <v>0</v>
      </c>
      <c r="AS379" s="6">
        <f t="shared" si="319"/>
        <v>0</v>
      </c>
      <c r="AT379" s="6">
        <f t="shared" si="319"/>
        <v>0</v>
      </c>
      <c r="AU379" s="6">
        <f t="shared" si="319"/>
        <v>0</v>
      </c>
      <c r="AV379" s="6">
        <f t="shared" si="319"/>
        <v>0</v>
      </c>
      <c r="AW379" s="6">
        <f t="shared" si="319"/>
        <v>0</v>
      </c>
      <c r="AX379" s="6">
        <f t="shared" si="319"/>
        <v>0</v>
      </c>
      <c r="AY379" s="6">
        <f t="shared" si="319"/>
        <v>0</v>
      </c>
      <c r="AZ379" s="33">
        <f t="shared" si="319"/>
        <v>0</v>
      </c>
      <c r="BA379" s="33"/>
      <c r="BB379" s="33"/>
      <c r="BC379" s="6">
        <f>0</f>
        <v>0</v>
      </c>
    </row>
    <row r="380" spans="1:55" s="1" customFormat="1" ht="14.1" customHeight="1" x14ac:dyDescent="0.2">
      <c r="A380" s="41" t="s">
        <v>667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4" t="s">
        <v>668</v>
      </c>
      <c r="N380" s="44"/>
      <c r="O380" s="44" t="s">
        <v>67</v>
      </c>
      <c r="P380" s="44"/>
      <c r="Q380" s="44"/>
      <c r="R380" s="44"/>
      <c r="S380" s="44" t="s">
        <v>68</v>
      </c>
      <c r="T380" s="44"/>
      <c r="U380" s="44"/>
      <c r="V380" s="34" t="s">
        <v>243</v>
      </c>
      <c r="W380" s="34"/>
      <c r="X380" s="34" t="s">
        <v>243</v>
      </c>
      <c r="Y380" s="34"/>
      <c r="Z380" s="34" t="s">
        <v>243</v>
      </c>
      <c r="AA380" s="34"/>
      <c r="AB380" s="4" t="s">
        <v>243</v>
      </c>
      <c r="AC380" s="34" t="s">
        <v>243</v>
      </c>
      <c r="AD380" s="34"/>
      <c r="AE380" s="4" t="s">
        <v>243</v>
      </c>
      <c r="AF380" s="34" t="s">
        <v>243</v>
      </c>
      <c r="AG380" s="34"/>
      <c r="AH380" s="4" t="s">
        <v>243</v>
      </c>
      <c r="AI380" s="34" t="s">
        <v>243</v>
      </c>
      <c r="AJ380" s="34"/>
      <c r="AK380" s="4" t="s">
        <v>243</v>
      </c>
      <c r="AL380" s="34" t="s">
        <v>243</v>
      </c>
      <c r="AM380" s="34"/>
      <c r="AN380" s="4" t="s">
        <v>243</v>
      </c>
      <c r="AO380" s="6">
        <f>1783623.14</f>
        <v>1783623.14</v>
      </c>
      <c r="AP380" s="33">
        <f>0</f>
        <v>0</v>
      </c>
      <c r="AQ380" s="33"/>
      <c r="AR380" s="6">
        <f t="shared" ref="AR380:AY380" si="320">0</f>
        <v>0</v>
      </c>
      <c r="AS380" s="6">
        <f t="shared" si="320"/>
        <v>0</v>
      </c>
      <c r="AT380" s="6">
        <f t="shared" si="320"/>
        <v>0</v>
      </c>
      <c r="AU380" s="6">
        <f t="shared" si="320"/>
        <v>0</v>
      </c>
      <c r="AV380" s="6">
        <f t="shared" si="320"/>
        <v>0</v>
      </c>
      <c r="AW380" s="6">
        <f t="shared" si="320"/>
        <v>0</v>
      </c>
      <c r="AX380" s="6">
        <f t="shared" si="320"/>
        <v>0</v>
      </c>
      <c r="AY380" s="6">
        <f t="shared" si="320"/>
        <v>0</v>
      </c>
      <c r="AZ380" s="33">
        <f>1783623.14</f>
        <v>1783623.14</v>
      </c>
      <c r="BA380" s="33"/>
      <c r="BB380" s="33"/>
      <c r="BC380" s="6">
        <f>0</f>
        <v>0</v>
      </c>
    </row>
    <row r="381" spans="1:55" s="1" customFormat="1" ht="14.1" customHeight="1" x14ac:dyDescent="0.2">
      <c r="A381" s="35" t="s">
        <v>244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6" t="s">
        <v>16</v>
      </c>
      <c r="N381" s="36"/>
      <c r="O381" s="36" t="s">
        <v>16</v>
      </c>
      <c r="P381" s="36"/>
      <c r="Q381" s="36"/>
      <c r="R381" s="36"/>
      <c r="S381" s="36" t="s">
        <v>16</v>
      </c>
      <c r="T381" s="36"/>
      <c r="U381" s="36"/>
      <c r="V381" s="29" t="s">
        <v>16</v>
      </c>
      <c r="W381" s="29"/>
      <c r="X381" s="29" t="s">
        <v>16</v>
      </c>
      <c r="Y381" s="29"/>
      <c r="Z381" s="29" t="s">
        <v>16</v>
      </c>
      <c r="AA381" s="29"/>
      <c r="AB381" s="7" t="s">
        <v>16</v>
      </c>
      <c r="AC381" s="29" t="s">
        <v>16</v>
      </c>
      <c r="AD381" s="29"/>
      <c r="AE381" s="7" t="s">
        <v>16</v>
      </c>
      <c r="AF381" s="29" t="s">
        <v>16</v>
      </c>
      <c r="AG381" s="29"/>
      <c r="AH381" s="7" t="s">
        <v>16</v>
      </c>
      <c r="AI381" s="29" t="s">
        <v>16</v>
      </c>
      <c r="AJ381" s="29"/>
      <c r="AK381" s="7" t="s">
        <v>16</v>
      </c>
      <c r="AL381" s="29" t="s">
        <v>16</v>
      </c>
      <c r="AM381" s="29"/>
      <c r="AN381" s="7" t="s">
        <v>16</v>
      </c>
      <c r="AO381" s="7" t="s">
        <v>16</v>
      </c>
      <c r="AP381" s="29" t="s">
        <v>16</v>
      </c>
      <c r="AQ381" s="29"/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7" t="s">
        <v>16</v>
      </c>
      <c r="AZ381" s="29" t="s">
        <v>16</v>
      </c>
      <c r="BA381" s="29"/>
      <c r="BB381" s="29"/>
      <c r="BC381" s="7" t="s">
        <v>16</v>
      </c>
    </row>
    <row r="382" spans="1:55" s="1" customFormat="1" ht="24" customHeight="1" x14ac:dyDescent="0.2">
      <c r="A382" s="30" t="s">
        <v>669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1" t="s">
        <v>670</v>
      </c>
      <c r="N382" s="31"/>
      <c r="O382" s="31" t="s">
        <v>67</v>
      </c>
      <c r="P382" s="31"/>
      <c r="Q382" s="31"/>
      <c r="R382" s="31"/>
      <c r="S382" s="31" t="s">
        <v>68</v>
      </c>
      <c r="T382" s="31"/>
      <c r="U382" s="31"/>
      <c r="V382" s="28" t="s">
        <v>243</v>
      </c>
      <c r="W382" s="28"/>
      <c r="X382" s="28" t="s">
        <v>243</v>
      </c>
      <c r="Y382" s="28"/>
      <c r="Z382" s="28" t="s">
        <v>243</v>
      </c>
      <c r="AA382" s="28"/>
      <c r="AB382" s="14" t="s">
        <v>243</v>
      </c>
      <c r="AC382" s="28" t="s">
        <v>243</v>
      </c>
      <c r="AD382" s="28"/>
      <c r="AE382" s="14" t="s">
        <v>243</v>
      </c>
      <c r="AF382" s="28" t="s">
        <v>243</v>
      </c>
      <c r="AG382" s="28"/>
      <c r="AH382" s="14" t="s">
        <v>243</v>
      </c>
      <c r="AI382" s="28" t="s">
        <v>243</v>
      </c>
      <c r="AJ382" s="28"/>
      <c r="AK382" s="14" t="s">
        <v>243</v>
      </c>
      <c r="AL382" s="28" t="s">
        <v>243</v>
      </c>
      <c r="AM382" s="28"/>
      <c r="AN382" s="14" t="s">
        <v>243</v>
      </c>
      <c r="AO382" s="8">
        <f>0</f>
        <v>0</v>
      </c>
      <c r="AP382" s="27">
        <f>0</f>
        <v>0</v>
      </c>
      <c r="AQ382" s="27"/>
      <c r="AR382" s="8">
        <f t="shared" ref="AR382:AZ383" si="321">0</f>
        <v>0</v>
      </c>
      <c r="AS382" s="8">
        <f t="shared" si="321"/>
        <v>0</v>
      </c>
      <c r="AT382" s="8">
        <f t="shared" si="321"/>
        <v>0</v>
      </c>
      <c r="AU382" s="8">
        <f t="shared" si="321"/>
        <v>0</v>
      </c>
      <c r="AV382" s="8">
        <f t="shared" si="321"/>
        <v>0</v>
      </c>
      <c r="AW382" s="8">
        <f t="shared" si="321"/>
        <v>0</v>
      </c>
      <c r="AX382" s="8">
        <f t="shared" si="321"/>
        <v>0</v>
      </c>
      <c r="AY382" s="8">
        <f t="shared" si="321"/>
        <v>0</v>
      </c>
      <c r="AZ382" s="27">
        <f t="shared" si="321"/>
        <v>0</v>
      </c>
      <c r="BA382" s="27"/>
      <c r="BB382" s="27"/>
      <c r="BC382" s="8">
        <f>0</f>
        <v>0</v>
      </c>
    </row>
    <row r="383" spans="1:55" s="1" customFormat="1" ht="54.95" customHeight="1" x14ac:dyDescent="0.2">
      <c r="A383" s="42" t="s">
        <v>671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38" t="s">
        <v>672</v>
      </c>
      <c r="N383" s="38"/>
      <c r="O383" s="38" t="s">
        <v>67</v>
      </c>
      <c r="P383" s="38"/>
      <c r="Q383" s="38"/>
      <c r="R383" s="38"/>
      <c r="S383" s="38" t="s">
        <v>68</v>
      </c>
      <c r="T383" s="38"/>
      <c r="U383" s="38"/>
      <c r="V383" s="34" t="s">
        <v>243</v>
      </c>
      <c r="W383" s="34"/>
      <c r="X383" s="34" t="s">
        <v>243</v>
      </c>
      <c r="Y383" s="34"/>
      <c r="Z383" s="34" t="s">
        <v>243</v>
      </c>
      <c r="AA383" s="34"/>
      <c r="AB383" s="4" t="s">
        <v>243</v>
      </c>
      <c r="AC383" s="34" t="s">
        <v>243</v>
      </c>
      <c r="AD383" s="34"/>
      <c r="AE383" s="4" t="s">
        <v>243</v>
      </c>
      <c r="AF383" s="34" t="s">
        <v>243</v>
      </c>
      <c r="AG383" s="34"/>
      <c r="AH383" s="4" t="s">
        <v>243</v>
      </c>
      <c r="AI383" s="34" t="s">
        <v>243</v>
      </c>
      <c r="AJ383" s="34"/>
      <c r="AK383" s="4" t="s">
        <v>243</v>
      </c>
      <c r="AL383" s="34" t="s">
        <v>243</v>
      </c>
      <c r="AM383" s="34"/>
      <c r="AN383" s="4" t="s">
        <v>243</v>
      </c>
      <c r="AO383" s="6">
        <f>0</f>
        <v>0</v>
      </c>
      <c r="AP383" s="33">
        <f>0</f>
        <v>0</v>
      </c>
      <c r="AQ383" s="33"/>
      <c r="AR383" s="6">
        <f t="shared" si="321"/>
        <v>0</v>
      </c>
      <c r="AS383" s="6">
        <f t="shared" si="321"/>
        <v>0</v>
      </c>
      <c r="AT383" s="6">
        <f t="shared" si="321"/>
        <v>0</v>
      </c>
      <c r="AU383" s="6">
        <f t="shared" si="321"/>
        <v>0</v>
      </c>
      <c r="AV383" s="6">
        <f t="shared" si="321"/>
        <v>0</v>
      </c>
      <c r="AW383" s="6">
        <f t="shared" si="321"/>
        <v>0</v>
      </c>
      <c r="AX383" s="6">
        <f t="shared" si="321"/>
        <v>0</v>
      </c>
      <c r="AY383" s="6">
        <f t="shared" si="321"/>
        <v>0</v>
      </c>
      <c r="AZ383" s="33">
        <f t="shared" si="321"/>
        <v>0</v>
      </c>
      <c r="BA383" s="33"/>
      <c r="BB383" s="33"/>
      <c r="BC383" s="6">
        <f>0</f>
        <v>0</v>
      </c>
    </row>
    <row r="384" spans="1:55" s="1" customFormat="1" ht="14.1" customHeight="1" x14ac:dyDescent="0.2">
      <c r="A384" s="41" t="s">
        <v>673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4" t="s">
        <v>674</v>
      </c>
      <c r="N384" s="44"/>
      <c r="O384" s="44" t="s">
        <v>67</v>
      </c>
      <c r="P384" s="44"/>
      <c r="Q384" s="44"/>
      <c r="R384" s="44"/>
      <c r="S384" s="44" t="s">
        <v>675</v>
      </c>
      <c r="T384" s="44"/>
      <c r="U384" s="44"/>
      <c r="V384" s="34" t="s">
        <v>243</v>
      </c>
      <c r="W384" s="34"/>
      <c r="X384" s="34" t="s">
        <v>243</v>
      </c>
      <c r="Y384" s="34"/>
      <c r="Z384" s="34" t="s">
        <v>243</v>
      </c>
      <c r="AA384" s="34"/>
      <c r="AB384" s="4" t="s">
        <v>243</v>
      </c>
      <c r="AC384" s="34" t="s">
        <v>243</v>
      </c>
      <c r="AD384" s="34"/>
      <c r="AE384" s="4" t="s">
        <v>243</v>
      </c>
      <c r="AF384" s="34" t="s">
        <v>243</v>
      </c>
      <c r="AG384" s="34"/>
      <c r="AH384" s="4" t="s">
        <v>243</v>
      </c>
      <c r="AI384" s="34" t="s">
        <v>243</v>
      </c>
      <c r="AJ384" s="34"/>
      <c r="AK384" s="4" t="s">
        <v>243</v>
      </c>
      <c r="AL384" s="34" t="s">
        <v>243</v>
      </c>
      <c r="AM384" s="34"/>
      <c r="AN384" s="4" t="s">
        <v>243</v>
      </c>
      <c r="AO384" s="6">
        <f>1595490.96</f>
        <v>1595490.96</v>
      </c>
      <c r="AP384" s="33">
        <f>0</f>
        <v>0</v>
      </c>
      <c r="AQ384" s="33"/>
      <c r="AR384" s="6">
        <f t="shared" ref="AR384:AY384" si="322">0</f>
        <v>0</v>
      </c>
      <c r="AS384" s="6">
        <f t="shared" si="322"/>
        <v>0</v>
      </c>
      <c r="AT384" s="6">
        <f t="shared" si="322"/>
        <v>0</v>
      </c>
      <c r="AU384" s="6">
        <f t="shared" si="322"/>
        <v>0</v>
      </c>
      <c r="AV384" s="6">
        <f t="shared" si="322"/>
        <v>0</v>
      </c>
      <c r="AW384" s="6">
        <f t="shared" si="322"/>
        <v>0</v>
      </c>
      <c r="AX384" s="6">
        <f t="shared" si="322"/>
        <v>0</v>
      </c>
      <c r="AY384" s="6">
        <f t="shared" si="322"/>
        <v>0</v>
      </c>
      <c r="AZ384" s="33">
        <f>1595490.96</f>
        <v>1595490.96</v>
      </c>
      <c r="BA384" s="33"/>
      <c r="BB384" s="33"/>
      <c r="BC384" s="6">
        <f>0</f>
        <v>0</v>
      </c>
    </row>
    <row r="385" spans="1:55" s="1" customFormat="1" ht="14.1" customHeight="1" x14ac:dyDescent="0.2">
      <c r="A385" s="35" t="s">
        <v>244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6" t="s">
        <v>16</v>
      </c>
      <c r="N385" s="36"/>
      <c r="O385" s="36" t="s">
        <v>16</v>
      </c>
      <c r="P385" s="36"/>
      <c r="Q385" s="36"/>
      <c r="R385" s="36"/>
      <c r="S385" s="36" t="s">
        <v>16</v>
      </c>
      <c r="T385" s="36"/>
      <c r="U385" s="36"/>
      <c r="V385" s="29" t="s">
        <v>16</v>
      </c>
      <c r="W385" s="29"/>
      <c r="X385" s="29" t="s">
        <v>16</v>
      </c>
      <c r="Y385" s="29"/>
      <c r="Z385" s="29" t="s">
        <v>16</v>
      </c>
      <c r="AA385" s="29"/>
      <c r="AB385" s="7" t="s">
        <v>16</v>
      </c>
      <c r="AC385" s="29" t="s">
        <v>16</v>
      </c>
      <c r="AD385" s="29"/>
      <c r="AE385" s="7" t="s">
        <v>16</v>
      </c>
      <c r="AF385" s="29" t="s">
        <v>16</v>
      </c>
      <c r="AG385" s="29"/>
      <c r="AH385" s="7" t="s">
        <v>16</v>
      </c>
      <c r="AI385" s="29" t="s">
        <v>16</v>
      </c>
      <c r="AJ385" s="29"/>
      <c r="AK385" s="7" t="s">
        <v>16</v>
      </c>
      <c r="AL385" s="29" t="s">
        <v>16</v>
      </c>
      <c r="AM385" s="29"/>
      <c r="AN385" s="7" t="s">
        <v>16</v>
      </c>
      <c r="AO385" s="7" t="s">
        <v>16</v>
      </c>
      <c r="AP385" s="29" t="s">
        <v>16</v>
      </c>
      <c r="AQ385" s="29"/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7" t="s">
        <v>16</v>
      </c>
      <c r="AZ385" s="29" t="s">
        <v>16</v>
      </c>
      <c r="BA385" s="29"/>
      <c r="BB385" s="29"/>
      <c r="BC385" s="7" t="s">
        <v>16</v>
      </c>
    </row>
    <row r="386" spans="1:55" s="1" customFormat="1" ht="45" customHeight="1" x14ac:dyDescent="0.2">
      <c r="A386" s="30" t="s">
        <v>676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1" t="s">
        <v>677</v>
      </c>
      <c r="N386" s="31"/>
      <c r="O386" s="31" t="s">
        <v>67</v>
      </c>
      <c r="P386" s="31"/>
      <c r="Q386" s="31"/>
      <c r="R386" s="31"/>
      <c r="S386" s="31" t="s">
        <v>675</v>
      </c>
      <c r="T386" s="31"/>
      <c r="U386" s="31"/>
      <c r="V386" s="28" t="s">
        <v>243</v>
      </c>
      <c r="W386" s="28"/>
      <c r="X386" s="28" t="s">
        <v>243</v>
      </c>
      <c r="Y386" s="28"/>
      <c r="Z386" s="28" t="s">
        <v>243</v>
      </c>
      <c r="AA386" s="28"/>
      <c r="AB386" s="14" t="s">
        <v>243</v>
      </c>
      <c r="AC386" s="28" t="s">
        <v>243</v>
      </c>
      <c r="AD386" s="28"/>
      <c r="AE386" s="14" t="s">
        <v>243</v>
      </c>
      <c r="AF386" s="28" t="s">
        <v>243</v>
      </c>
      <c r="AG386" s="28"/>
      <c r="AH386" s="14" t="s">
        <v>243</v>
      </c>
      <c r="AI386" s="28" t="s">
        <v>243</v>
      </c>
      <c r="AJ386" s="28"/>
      <c r="AK386" s="14" t="s">
        <v>243</v>
      </c>
      <c r="AL386" s="28" t="s">
        <v>243</v>
      </c>
      <c r="AM386" s="28"/>
      <c r="AN386" s="14" t="s">
        <v>243</v>
      </c>
      <c r="AO386" s="8">
        <f t="shared" ref="AO386:AP390" si="323">0</f>
        <v>0</v>
      </c>
      <c r="AP386" s="27">
        <f t="shared" si="323"/>
        <v>0</v>
      </c>
      <c r="AQ386" s="27"/>
      <c r="AR386" s="8">
        <f t="shared" ref="AR386:AZ390" si="324">0</f>
        <v>0</v>
      </c>
      <c r="AS386" s="8">
        <f t="shared" si="324"/>
        <v>0</v>
      </c>
      <c r="AT386" s="8">
        <f t="shared" si="324"/>
        <v>0</v>
      </c>
      <c r="AU386" s="8">
        <f t="shared" si="324"/>
        <v>0</v>
      </c>
      <c r="AV386" s="8">
        <f t="shared" si="324"/>
        <v>0</v>
      </c>
      <c r="AW386" s="8">
        <f t="shared" si="324"/>
        <v>0</v>
      </c>
      <c r="AX386" s="8">
        <f t="shared" si="324"/>
        <v>0</v>
      </c>
      <c r="AY386" s="8">
        <f t="shared" si="324"/>
        <v>0</v>
      </c>
      <c r="AZ386" s="27">
        <f t="shared" si="324"/>
        <v>0</v>
      </c>
      <c r="BA386" s="27"/>
      <c r="BB386" s="27"/>
      <c r="BC386" s="8">
        <f t="shared" ref="BC386:BC394" si="325">0</f>
        <v>0</v>
      </c>
    </row>
    <row r="387" spans="1:55" s="1" customFormat="1" ht="33.950000000000003" customHeight="1" x14ac:dyDescent="0.2">
      <c r="A387" s="42" t="s">
        <v>678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38" t="s">
        <v>679</v>
      </c>
      <c r="N387" s="38"/>
      <c r="O387" s="38" t="s">
        <v>67</v>
      </c>
      <c r="P387" s="38"/>
      <c r="Q387" s="38"/>
      <c r="R387" s="38"/>
      <c r="S387" s="38" t="s">
        <v>675</v>
      </c>
      <c r="T387" s="38"/>
      <c r="U387" s="38"/>
      <c r="V387" s="34" t="s">
        <v>243</v>
      </c>
      <c r="W387" s="34"/>
      <c r="X387" s="34" t="s">
        <v>243</v>
      </c>
      <c r="Y387" s="34"/>
      <c r="Z387" s="34" t="s">
        <v>243</v>
      </c>
      <c r="AA387" s="34"/>
      <c r="AB387" s="4" t="s">
        <v>243</v>
      </c>
      <c r="AC387" s="34" t="s">
        <v>243</v>
      </c>
      <c r="AD387" s="34"/>
      <c r="AE387" s="4" t="s">
        <v>243</v>
      </c>
      <c r="AF387" s="34" t="s">
        <v>243</v>
      </c>
      <c r="AG387" s="34"/>
      <c r="AH387" s="4" t="s">
        <v>243</v>
      </c>
      <c r="AI387" s="34" t="s">
        <v>243</v>
      </c>
      <c r="AJ387" s="34"/>
      <c r="AK387" s="4" t="s">
        <v>243</v>
      </c>
      <c r="AL387" s="34" t="s">
        <v>243</v>
      </c>
      <c r="AM387" s="34"/>
      <c r="AN387" s="4" t="s">
        <v>243</v>
      </c>
      <c r="AO387" s="6">
        <f t="shared" si="323"/>
        <v>0</v>
      </c>
      <c r="AP387" s="33">
        <f t="shared" si="323"/>
        <v>0</v>
      </c>
      <c r="AQ387" s="33"/>
      <c r="AR387" s="6">
        <f t="shared" si="324"/>
        <v>0</v>
      </c>
      <c r="AS387" s="6">
        <f t="shared" si="324"/>
        <v>0</v>
      </c>
      <c r="AT387" s="6">
        <f t="shared" si="324"/>
        <v>0</v>
      </c>
      <c r="AU387" s="6">
        <f t="shared" si="324"/>
        <v>0</v>
      </c>
      <c r="AV387" s="6">
        <f t="shared" si="324"/>
        <v>0</v>
      </c>
      <c r="AW387" s="6">
        <f t="shared" si="324"/>
        <v>0</v>
      </c>
      <c r="AX387" s="6">
        <f t="shared" si="324"/>
        <v>0</v>
      </c>
      <c r="AY387" s="6">
        <f t="shared" si="324"/>
        <v>0</v>
      </c>
      <c r="AZ387" s="33">
        <f t="shared" si="324"/>
        <v>0</v>
      </c>
      <c r="BA387" s="33"/>
      <c r="BB387" s="33"/>
      <c r="BC387" s="6">
        <f t="shared" si="325"/>
        <v>0</v>
      </c>
    </row>
    <row r="388" spans="1:55" s="1" customFormat="1" ht="45" customHeight="1" x14ac:dyDescent="0.2">
      <c r="A388" s="42" t="s">
        <v>680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38" t="s">
        <v>681</v>
      </c>
      <c r="N388" s="38"/>
      <c r="O388" s="38" t="s">
        <v>67</v>
      </c>
      <c r="P388" s="38"/>
      <c r="Q388" s="38"/>
      <c r="R388" s="38"/>
      <c r="S388" s="38" t="s">
        <v>675</v>
      </c>
      <c r="T388" s="38"/>
      <c r="U388" s="38"/>
      <c r="V388" s="34" t="s">
        <v>243</v>
      </c>
      <c r="W388" s="34"/>
      <c r="X388" s="34" t="s">
        <v>243</v>
      </c>
      <c r="Y388" s="34"/>
      <c r="Z388" s="34" t="s">
        <v>243</v>
      </c>
      <c r="AA388" s="34"/>
      <c r="AB388" s="4" t="s">
        <v>243</v>
      </c>
      <c r="AC388" s="34" t="s">
        <v>243</v>
      </c>
      <c r="AD388" s="34"/>
      <c r="AE388" s="4" t="s">
        <v>243</v>
      </c>
      <c r="AF388" s="34" t="s">
        <v>243</v>
      </c>
      <c r="AG388" s="34"/>
      <c r="AH388" s="4" t="s">
        <v>243</v>
      </c>
      <c r="AI388" s="34" t="s">
        <v>243</v>
      </c>
      <c r="AJ388" s="34"/>
      <c r="AK388" s="4" t="s">
        <v>243</v>
      </c>
      <c r="AL388" s="34" t="s">
        <v>243</v>
      </c>
      <c r="AM388" s="34"/>
      <c r="AN388" s="4" t="s">
        <v>243</v>
      </c>
      <c r="AO388" s="6">
        <f t="shared" si="323"/>
        <v>0</v>
      </c>
      <c r="AP388" s="33">
        <f t="shared" si="323"/>
        <v>0</v>
      </c>
      <c r="AQ388" s="33"/>
      <c r="AR388" s="6">
        <f t="shared" si="324"/>
        <v>0</v>
      </c>
      <c r="AS388" s="6">
        <f t="shared" si="324"/>
        <v>0</v>
      </c>
      <c r="AT388" s="6">
        <f t="shared" si="324"/>
        <v>0</v>
      </c>
      <c r="AU388" s="6">
        <f t="shared" si="324"/>
        <v>0</v>
      </c>
      <c r="AV388" s="6">
        <f t="shared" si="324"/>
        <v>0</v>
      </c>
      <c r="AW388" s="6">
        <f t="shared" si="324"/>
        <v>0</v>
      </c>
      <c r="AX388" s="6">
        <f t="shared" si="324"/>
        <v>0</v>
      </c>
      <c r="AY388" s="6">
        <f t="shared" si="324"/>
        <v>0</v>
      </c>
      <c r="AZ388" s="33">
        <f t="shared" si="324"/>
        <v>0</v>
      </c>
      <c r="BA388" s="33"/>
      <c r="BB388" s="33"/>
      <c r="BC388" s="6">
        <f t="shared" si="325"/>
        <v>0</v>
      </c>
    </row>
    <row r="389" spans="1:55" s="1" customFormat="1" ht="33.950000000000003" customHeight="1" x14ac:dyDescent="0.2">
      <c r="A389" s="42" t="s">
        <v>682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38" t="s">
        <v>683</v>
      </c>
      <c r="N389" s="38"/>
      <c r="O389" s="38" t="s">
        <v>67</v>
      </c>
      <c r="P389" s="38"/>
      <c r="Q389" s="38"/>
      <c r="R389" s="38"/>
      <c r="S389" s="38" t="s">
        <v>675</v>
      </c>
      <c r="T389" s="38"/>
      <c r="U389" s="38"/>
      <c r="V389" s="34" t="s">
        <v>243</v>
      </c>
      <c r="W389" s="34"/>
      <c r="X389" s="34" t="s">
        <v>243</v>
      </c>
      <c r="Y389" s="34"/>
      <c r="Z389" s="34" t="s">
        <v>243</v>
      </c>
      <c r="AA389" s="34"/>
      <c r="AB389" s="4" t="s">
        <v>243</v>
      </c>
      <c r="AC389" s="34" t="s">
        <v>243</v>
      </c>
      <c r="AD389" s="34"/>
      <c r="AE389" s="4" t="s">
        <v>243</v>
      </c>
      <c r="AF389" s="34" t="s">
        <v>243</v>
      </c>
      <c r="AG389" s="34"/>
      <c r="AH389" s="4" t="s">
        <v>243</v>
      </c>
      <c r="AI389" s="34" t="s">
        <v>243</v>
      </c>
      <c r="AJ389" s="34"/>
      <c r="AK389" s="4" t="s">
        <v>243</v>
      </c>
      <c r="AL389" s="34" t="s">
        <v>243</v>
      </c>
      <c r="AM389" s="34"/>
      <c r="AN389" s="4" t="s">
        <v>243</v>
      </c>
      <c r="AO389" s="6">
        <f t="shared" si="323"/>
        <v>0</v>
      </c>
      <c r="AP389" s="33">
        <f t="shared" si="323"/>
        <v>0</v>
      </c>
      <c r="AQ389" s="33"/>
      <c r="AR389" s="6">
        <f t="shared" si="324"/>
        <v>0</v>
      </c>
      <c r="AS389" s="6">
        <f t="shared" si="324"/>
        <v>0</v>
      </c>
      <c r="AT389" s="6">
        <f t="shared" si="324"/>
        <v>0</v>
      </c>
      <c r="AU389" s="6">
        <f t="shared" si="324"/>
        <v>0</v>
      </c>
      <c r="AV389" s="6">
        <f t="shared" si="324"/>
        <v>0</v>
      </c>
      <c r="AW389" s="6">
        <f t="shared" si="324"/>
        <v>0</v>
      </c>
      <c r="AX389" s="6">
        <f t="shared" si="324"/>
        <v>0</v>
      </c>
      <c r="AY389" s="6">
        <f t="shared" si="324"/>
        <v>0</v>
      </c>
      <c r="AZ389" s="33">
        <f t="shared" si="324"/>
        <v>0</v>
      </c>
      <c r="BA389" s="33"/>
      <c r="BB389" s="33"/>
      <c r="BC389" s="6">
        <f t="shared" si="325"/>
        <v>0</v>
      </c>
    </row>
    <row r="390" spans="1:55" s="1" customFormat="1" ht="14.1" customHeight="1" x14ac:dyDescent="0.2">
      <c r="A390" s="42" t="s">
        <v>684</v>
      </c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38" t="s">
        <v>685</v>
      </c>
      <c r="N390" s="38"/>
      <c r="O390" s="38" t="s">
        <v>67</v>
      </c>
      <c r="P390" s="38"/>
      <c r="Q390" s="38"/>
      <c r="R390" s="38"/>
      <c r="S390" s="38" t="s">
        <v>675</v>
      </c>
      <c r="T390" s="38"/>
      <c r="U390" s="38"/>
      <c r="V390" s="34" t="s">
        <v>243</v>
      </c>
      <c r="W390" s="34"/>
      <c r="X390" s="34" t="s">
        <v>243</v>
      </c>
      <c r="Y390" s="34"/>
      <c r="Z390" s="34" t="s">
        <v>243</v>
      </c>
      <c r="AA390" s="34"/>
      <c r="AB390" s="4" t="s">
        <v>243</v>
      </c>
      <c r="AC390" s="34" t="s">
        <v>243</v>
      </c>
      <c r="AD390" s="34"/>
      <c r="AE390" s="4" t="s">
        <v>243</v>
      </c>
      <c r="AF390" s="34" t="s">
        <v>243</v>
      </c>
      <c r="AG390" s="34"/>
      <c r="AH390" s="4" t="s">
        <v>243</v>
      </c>
      <c r="AI390" s="34" t="s">
        <v>243</v>
      </c>
      <c r="AJ390" s="34"/>
      <c r="AK390" s="4" t="s">
        <v>243</v>
      </c>
      <c r="AL390" s="34" t="s">
        <v>243</v>
      </c>
      <c r="AM390" s="34"/>
      <c r="AN390" s="4" t="s">
        <v>243</v>
      </c>
      <c r="AO390" s="6">
        <f t="shared" si="323"/>
        <v>0</v>
      </c>
      <c r="AP390" s="33">
        <f t="shared" si="323"/>
        <v>0</v>
      </c>
      <c r="AQ390" s="33"/>
      <c r="AR390" s="6">
        <f t="shared" si="324"/>
        <v>0</v>
      </c>
      <c r="AS390" s="6">
        <f t="shared" si="324"/>
        <v>0</v>
      </c>
      <c r="AT390" s="6">
        <f t="shared" si="324"/>
        <v>0</v>
      </c>
      <c r="AU390" s="6">
        <f t="shared" si="324"/>
        <v>0</v>
      </c>
      <c r="AV390" s="6">
        <f t="shared" si="324"/>
        <v>0</v>
      </c>
      <c r="AW390" s="6">
        <f t="shared" si="324"/>
        <v>0</v>
      </c>
      <c r="AX390" s="6">
        <f t="shared" si="324"/>
        <v>0</v>
      </c>
      <c r="AY390" s="6">
        <f t="shared" si="324"/>
        <v>0</v>
      </c>
      <c r="AZ390" s="33">
        <f t="shared" si="324"/>
        <v>0</v>
      </c>
      <c r="BA390" s="33"/>
      <c r="BB390" s="33"/>
      <c r="BC390" s="6">
        <f t="shared" si="325"/>
        <v>0</v>
      </c>
    </row>
    <row r="391" spans="1:55" s="1" customFormat="1" ht="14.1" customHeight="1" x14ac:dyDescent="0.2">
      <c r="A391" s="42" t="s">
        <v>686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38" t="s">
        <v>687</v>
      </c>
      <c r="N391" s="38"/>
      <c r="O391" s="38" t="s">
        <v>67</v>
      </c>
      <c r="P391" s="38"/>
      <c r="Q391" s="38"/>
      <c r="R391" s="38"/>
      <c r="S391" s="38" t="s">
        <v>675</v>
      </c>
      <c r="T391" s="38"/>
      <c r="U391" s="38"/>
      <c r="V391" s="34" t="s">
        <v>243</v>
      </c>
      <c r="W391" s="34"/>
      <c r="X391" s="34" t="s">
        <v>243</v>
      </c>
      <c r="Y391" s="34"/>
      <c r="Z391" s="34" t="s">
        <v>243</v>
      </c>
      <c r="AA391" s="34"/>
      <c r="AB391" s="4" t="s">
        <v>243</v>
      </c>
      <c r="AC391" s="34" t="s">
        <v>243</v>
      </c>
      <c r="AD391" s="34"/>
      <c r="AE391" s="4" t="s">
        <v>243</v>
      </c>
      <c r="AF391" s="34" t="s">
        <v>243</v>
      </c>
      <c r="AG391" s="34"/>
      <c r="AH391" s="4" t="s">
        <v>243</v>
      </c>
      <c r="AI391" s="34" t="s">
        <v>243</v>
      </c>
      <c r="AJ391" s="34"/>
      <c r="AK391" s="4" t="s">
        <v>243</v>
      </c>
      <c r="AL391" s="34" t="s">
        <v>243</v>
      </c>
      <c r="AM391" s="34"/>
      <c r="AN391" s="4" t="s">
        <v>243</v>
      </c>
      <c r="AO391" s="6">
        <f>16224.39</f>
        <v>16224.39</v>
      </c>
      <c r="AP391" s="33">
        <f>0</f>
        <v>0</v>
      </c>
      <c r="AQ391" s="33"/>
      <c r="AR391" s="6">
        <f t="shared" ref="AR391:AY394" si="326">0</f>
        <v>0</v>
      </c>
      <c r="AS391" s="6">
        <f t="shared" si="326"/>
        <v>0</v>
      </c>
      <c r="AT391" s="6">
        <f t="shared" si="326"/>
        <v>0</v>
      </c>
      <c r="AU391" s="6">
        <f t="shared" si="326"/>
        <v>0</v>
      </c>
      <c r="AV391" s="6">
        <f t="shared" si="326"/>
        <v>0</v>
      </c>
      <c r="AW391" s="6">
        <f t="shared" si="326"/>
        <v>0</v>
      </c>
      <c r="AX391" s="6">
        <f t="shared" si="326"/>
        <v>0</v>
      </c>
      <c r="AY391" s="6">
        <f t="shared" si="326"/>
        <v>0</v>
      </c>
      <c r="AZ391" s="33">
        <f>16224.39</f>
        <v>16224.39</v>
      </c>
      <c r="BA391" s="33"/>
      <c r="BB391" s="33"/>
      <c r="BC391" s="6">
        <f t="shared" si="325"/>
        <v>0</v>
      </c>
    </row>
    <row r="392" spans="1:55" s="1" customFormat="1" ht="24" customHeight="1" x14ac:dyDescent="0.2">
      <c r="A392" s="42" t="s">
        <v>688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38" t="s">
        <v>689</v>
      </c>
      <c r="N392" s="38"/>
      <c r="O392" s="38" t="s">
        <v>67</v>
      </c>
      <c r="P392" s="38"/>
      <c r="Q392" s="38"/>
      <c r="R392" s="38"/>
      <c r="S392" s="38" t="s">
        <v>675</v>
      </c>
      <c r="T392" s="38"/>
      <c r="U392" s="38"/>
      <c r="V392" s="34" t="s">
        <v>243</v>
      </c>
      <c r="W392" s="34"/>
      <c r="X392" s="34" t="s">
        <v>243</v>
      </c>
      <c r="Y392" s="34"/>
      <c r="Z392" s="34" t="s">
        <v>243</v>
      </c>
      <c r="AA392" s="34"/>
      <c r="AB392" s="4" t="s">
        <v>243</v>
      </c>
      <c r="AC392" s="34" t="s">
        <v>243</v>
      </c>
      <c r="AD392" s="34"/>
      <c r="AE392" s="4" t="s">
        <v>243</v>
      </c>
      <c r="AF392" s="34" t="s">
        <v>243</v>
      </c>
      <c r="AG392" s="34"/>
      <c r="AH392" s="4" t="s">
        <v>243</v>
      </c>
      <c r="AI392" s="34" t="s">
        <v>243</v>
      </c>
      <c r="AJ392" s="34"/>
      <c r="AK392" s="4" t="s">
        <v>243</v>
      </c>
      <c r="AL392" s="34" t="s">
        <v>243</v>
      </c>
      <c r="AM392" s="34"/>
      <c r="AN392" s="4" t="s">
        <v>243</v>
      </c>
      <c r="AO392" s="6">
        <f>0</f>
        <v>0</v>
      </c>
      <c r="AP392" s="33">
        <f>0</f>
        <v>0</v>
      </c>
      <c r="AQ392" s="33"/>
      <c r="AR392" s="6">
        <f t="shared" si="326"/>
        <v>0</v>
      </c>
      <c r="AS392" s="6">
        <f t="shared" si="326"/>
        <v>0</v>
      </c>
      <c r="AT392" s="6">
        <f t="shared" si="326"/>
        <v>0</v>
      </c>
      <c r="AU392" s="6">
        <f t="shared" si="326"/>
        <v>0</v>
      </c>
      <c r="AV392" s="6">
        <f t="shared" si="326"/>
        <v>0</v>
      </c>
      <c r="AW392" s="6">
        <f t="shared" si="326"/>
        <v>0</v>
      </c>
      <c r="AX392" s="6">
        <f t="shared" si="326"/>
        <v>0</v>
      </c>
      <c r="AY392" s="6">
        <f t="shared" si="326"/>
        <v>0</v>
      </c>
      <c r="AZ392" s="33">
        <f>0</f>
        <v>0</v>
      </c>
      <c r="BA392" s="33"/>
      <c r="BB392" s="33"/>
      <c r="BC392" s="6">
        <f t="shared" si="325"/>
        <v>0</v>
      </c>
    </row>
    <row r="393" spans="1:55" s="1" customFormat="1" ht="14.1" customHeight="1" x14ac:dyDescent="0.2">
      <c r="A393" s="42" t="s">
        <v>690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38" t="s">
        <v>691</v>
      </c>
      <c r="N393" s="38"/>
      <c r="O393" s="38" t="s">
        <v>67</v>
      </c>
      <c r="P393" s="38"/>
      <c r="Q393" s="38"/>
      <c r="R393" s="38"/>
      <c r="S393" s="38" t="s">
        <v>675</v>
      </c>
      <c r="T393" s="38"/>
      <c r="U393" s="38"/>
      <c r="V393" s="34" t="s">
        <v>243</v>
      </c>
      <c r="W393" s="34"/>
      <c r="X393" s="34" t="s">
        <v>243</v>
      </c>
      <c r="Y393" s="34"/>
      <c r="Z393" s="34" t="s">
        <v>243</v>
      </c>
      <c r="AA393" s="34"/>
      <c r="AB393" s="4" t="s">
        <v>243</v>
      </c>
      <c r="AC393" s="34" t="s">
        <v>243</v>
      </c>
      <c r="AD393" s="34"/>
      <c r="AE393" s="4" t="s">
        <v>243</v>
      </c>
      <c r="AF393" s="34" t="s">
        <v>243</v>
      </c>
      <c r="AG393" s="34"/>
      <c r="AH393" s="4" t="s">
        <v>243</v>
      </c>
      <c r="AI393" s="34" t="s">
        <v>243</v>
      </c>
      <c r="AJ393" s="34"/>
      <c r="AK393" s="4" t="s">
        <v>243</v>
      </c>
      <c r="AL393" s="34" t="s">
        <v>243</v>
      </c>
      <c r="AM393" s="34"/>
      <c r="AN393" s="4" t="s">
        <v>243</v>
      </c>
      <c r="AO393" s="6">
        <f>125193.04</f>
        <v>125193.04</v>
      </c>
      <c r="AP393" s="33">
        <f>0</f>
        <v>0</v>
      </c>
      <c r="AQ393" s="33"/>
      <c r="AR393" s="6">
        <f t="shared" si="326"/>
        <v>0</v>
      </c>
      <c r="AS393" s="6">
        <f t="shared" si="326"/>
        <v>0</v>
      </c>
      <c r="AT393" s="6">
        <f t="shared" si="326"/>
        <v>0</v>
      </c>
      <c r="AU393" s="6">
        <f t="shared" si="326"/>
        <v>0</v>
      </c>
      <c r="AV393" s="6">
        <f t="shared" si="326"/>
        <v>0</v>
      </c>
      <c r="AW393" s="6">
        <f t="shared" si="326"/>
        <v>0</v>
      </c>
      <c r="AX393" s="6">
        <f t="shared" si="326"/>
        <v>0</v>
      </c>
      <c r="AY393" s="6">
        <f t="shared" si="326"/>
        <v>0</v>
      </c>
      <c r="AZ393" s="33">
        <f>125193.04</f>
        <v>125193.04</v>
      </c>
      <c r="BA393" s="33"/>
      <c r="BB393" s="33"/>
      <c r="BC393" s="6">
        <f t="shared" si="325"/>
        <v>0</v>
      </c>
    </row>
    <row r="394" spans="1:55" s="1" customFormat="1" ht="14.1" customHeight="1" x14ac:dyDescent="0.2">
      <c r="A394" s="41" t="s">
        <v>692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4" t="s">
        <v>693</v>
      </c>
      <c r="N394" s="44"/>
      <c r="O394" s="44" t="s">
        <v>67</v>
      </c>
      <c r="P394" s="44"/>
      <c r="Q394" s="44"/>
      <c r="R394" s="44"/>
      <c r="S394" s="44" t="s">
        <v>381</v>
      </c>
      <c r="T394" s="44"/>
      <c r="U394" s="44"/>
      <c r="V394" s="34" t="s">
        <v>243</v>
      </c>
      <c r="W394" s="34"/>
      <c r="X394" s="34" t="s">
        <v>243</v>
      </c>
      <c r="Y394" s="34"/>
      <c r="Z394" s="34" t="s">
        <v>243</v>
      </c>
      <c r="AA394" s="34"/>
      <c r="AB394" s="4" t="s">
        <v>243</v>
      </c>
      <c r="AC394" s="34" t="s">
        <v>243</v>
      </c>
      <c r="AD394" s="34"/>
      <c r="AE394" s="4" t="s">
        <v>243</v>
      </c>
      <c r="AF394" s="34" t="s">
        <v>243</v>
      </c>
      <c r="AG394" s="34"/>
      <c r="AH394" s="4" t="s">
        <v>243</v>
      </c>
      <c r="AI394" s="34" t="s">
        <v>243</v>
      </c>
      <c r="AJ394" s="34"/>
      <c r="AK394" s="4" t="s">
        <v>243</v>
      </c>
      <c r="AL394" s="34" t="s">
        <v>243</v>
      </c>
      <c r="AM394" s="34"/>
      <c r="AN394" s="4" t="s">
        <v>243</v>
      </c>
      <c r="AO394" s="6">
        <f>275306.14</f>
        <v>275306.14</v>
      </c>
      <c r="AP394" s="33">
        <f>0</f>
        <v>0</v>
      </c>
      <c r="AQ394" s="33"/>
      <c r="AR394" s="6">
        <f t="shared" si="326"/>
        <v>0</v>
      </c>
      <c r="AS394" s="6">
        <f t="shared" si="326"/>
        <v>0</v>
      </c>
      <c r="AT394" s="6">
        <f t="shared" si="326"/>
        <v>0</v>
      </c>
      <c r="AU394" s="6">
        <f t="shared" si="326"/>
        <v>0</v>
      </c>
      <c r="AV394" s="6">
        <f t="shared" si="326"/>
        <v>0</v>
      </c>
      <c r="AW394" s="6">
        <f t="shared" si="326"/>
        <v>0</v>
      </c>
      <c r="AX394" s="6">
        <f t="shared" si="326"/>
        <v>0</v>
      </c>
      <c r="AY394" s="6">
        <f t="shared" si="326"/>
        <v>0</v>
      </c>
      <c r="AZ394" s="33">
        <f>275306.14</f>
        <v>275306.14</v>
      </c>
      <c r="BA394" s="33"/>
      <c r="BB394" s="33"/>
      <c r="BC394" s="6">
        <f t="shared" si="325"/>
        <v>0</v>
      </c>
    </row>
    <row r="395" spans="1:55" s="1" customFormat="1" ht="14.1" customHeight="1" x14ac:dyDescent="0.2">
      <c r="A395" s="35" t="s">
        <v>244</v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6" t="s">
        <v>16</v>
      </c>
      <c r="N395" s="36"/>
      <c r="O395" s="36" t="s">
        <v>16</v>
      </c>
      <c r="P395" s="36"/>
      <c r="Q395" s="36"/>
      <c r="R395" s="36"/>
      <c r="S395" s="36" t="s">
        <v>16</v>
      </c>
      <c r="T395" s="36"/>
      <c r="U395" s="36"/>
      <c r="V395" s="29" t="s">
        <v>16</v>
      </c>
      <c r="W395" s="29"/>
      <c r="X395" s="29" t="s">
        <v>16</v>
      </c>
      <c r="Y395" s="29"/>
      <c r="Z395" s="29" t="s">
        <v>16</v>
      </c>
      <c r="AA395" s="29"/>
      <c r="AB395" s="7" t="s">
        <v>16</v>
      </c>
      <c r="AC395" s="29" t="s">
        <v>16</v>
      </c>
      <c r="AD395" s="29"/>
      <c r="AE395" s="7" t="s">
        <v>16</v>
      </c>
      <c r="AF395" s="29" t="s">
        <v>16</v>
      </c>
      <c r="AG395" s="29"/>
      <c r="AH395" s="7" t="s">
        <v>16</v>
      </c>
      <c r="AI395" s="29" t="s">
        <v>16</v>
      </c>
      <c r="AJ395" s="29"/>
      <c r="AK395" s="7" t="s">
        <v>16</v>
      </c>
      <c r="AL395" s="29" t="s">
        <v>16</v>
      </c>
      <c r="AM395" s="29"/>
      <c r="AN395" s="7" t="s">
        <v>16</v>
      </c>
      <c r="AO395" s="7" t="s">
        <v>16</v>
      </c>
      <c r="AP395" s="29" t="s">
        <v>16</v>
      </c>
      <c r="AQ395" s="29"/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7" t="s">
        <v>16</v>
      </c>
      <c r="AZ395" s="29" t="s">
        <v>16</v>
      </c>
      <c r="BA395" s="29"/>
      <c r="BB395" s="29"/>
      <c r="BC395" s="7" t="s">
        <v>16</v>
      </c>
    </row>
    <row r="396" spans="1:55" s="1" customFormat="1" ht="33.950000000000003" customHeight="1" x14ac:dyDescent="0.2">
      <c r="A396" s="30" t="s">
        <v>694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1" t="s">
        <v>695</v>
      </c>
      <c r="N396" s="31"/>
      <c r="O396" s="31" t="s">
        <v>67</v>
      </c>
      <c r="P396" s="31"/>
      <c r="Q396" s="31"/>
      <c r="R396" s="31"/>
      <c r="S396" s="31" t="s">
        <v>381</v>
      </c>
      <c r="T396" s="31"/>
      <c r="U396" s="31"/>
      <c r="V396" s="28" t="s">
        <v>243</v>
      </c>
      <c r="W396" s="28"/>
      <c r="X396" s="28" t="s">
        <v>243</v>
      </c>
      <c r="Y396" s="28"/>
      <c r="Z396" s="28" t="s">
        <v>243</v>
      </c>
      <c r="AA396" s="28"/>
      <c r="AB396" s="14" t="s">
        <v>243</v>
      </c>
      <c r="AC396" s="28" t="s">
        <v>243</v>
      </c>
      <c r="AD396" s="28"/>
      <c r="AE396" s="14" t="s">
        <v>243</v>
      </c>
      <c r="AF396" s="28" t="s">
        <v>243</v>
      </c>
      <c r="AG396" s="28"/>
      <c r="AH396" s="14" t="s">
        <v>243</v>
      </c>
      <c r="AI396" s="28" t="s">
        <v>243</v>
      </c>
      <c r="AJ396" s="28"/>
      <c r="AK396" s="14" t="s">
        <v>243</v>
      </c>
      <c r="AL396" s="28" t="s">
        <v>243</v>
      </c>
      <c r="AM396" s="28"/>
      <c r="AN396" s="14" t="s">
        <v>243</v>
      </c>
      <c r="AO396" s="8">
        <f t="shared" ref="AO396:AP401" si="327">0</f>
        <v>0</v>
      </c>
      <c r="AP396" s="27">
        <f t="shared" si="327"/>
        <v>0</v>
      </c>
      <c r="AQ396" s="27"/>
      <c r="AR396" s="8">
        <f t="shared" ref="AR396:AZ401" si="328">0</f>
        <v>0</v>
      </c>
      <c r="AS396" s="8">
        <f t="shared" si="328"/>
        <v>0</v>
      </c>
      <c r="AT396" s="8">
        <f t="shared" si="328"/>
        <v>0</v>
      </c>
      <c r="AU396" s="8">
        <f t="shared" si="328"/>
        <v>0</v>
      </c>
      <c r="AV396" s="8">
        <f t="shared" si="328"/>
        <v>0</v>
      </c>
      <c r="AW396" s="8">
        <f t="shared" si="328"/>
        <v>0</v>
      </c>
      <c r="AX396" s="8">
        <f t="shared" si="328"/>
        <v>0</v>
      </c>
      <c r="AY396" s="8">
        <f t="shared" si="328"/>
        <v>0</v>
      </c>
      <c r="AZ396" s="27">
        <f t="shared" si="328"/>
        <v>0</v>
      </c>
      <c r="BA396" s="27"/>
      <c r="BB396" s="27"/>
      <c r="BC396" s="8">
        <f t="shared" ref="BC396:BC401" si="329">0</f>
        <v>0</v>
      </c>
    </row>
    <row r="397" spans="1:55" s="1" customFormat="1" ht="24" customHeight="1" x14ac:dyDescent="0.2">
      <c r="A397" s="42" t="s">
        <v>696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38" t="s">
        <v>697</v>
      </c>
      <c r="N397" s="38"/>
      <c r="O397" s="38" t="s">
        <v>67</v>
      </c>
      <c r="P397" s="38"/>
      <c r="Q397" s="38"/>
      <c r="R397" s="38"/>
      <c r="S397" s="38" t="s">
        <v>381</v>
      </c>
      <c r="T397" s="38"/>
      <c r="U397" s="38"/>
      <c r="V397" s="34" t="s">
        <v>243</v>
      </c>
      <c r="W397" s="34"/>
      <c r="X397" s="34" t="s">
        <v>243</v>
      </c>
      <c r="Y397" s="34"/>
      <c r="Z397" s="34" t="s">
        <v>243</v>
      </c>
      <c r="AA397" s="34"/>
      <c r="AB397" s="4" t="s">
        <v>243</v>
      </c>
      <c r="AC397" s="34" t="s">
        <v>243</v>
      </c>
      <c r="AD397" s="34"/>
      <c r="AE397" s="4" t="s">
        <v>243</v>
      </c>
      <c r="AF397" s="34" t="s">
        <v>243</v>
      </c>
      <c r="AG397" s="34"/>
      <c r="AH397" s="4" t="s">
        <v>243</v>
      </c>
      <c r="AI397" s="34" t="s">
        <v>243</v>
      </c>
      <c r="AJ397" s="34"/>
      <c r="AK397" s="4" t="s">
        <v>243</v>
      </c>
      <c r="AL397" s="34" t="s">
        <v>243</v>
      </c>
      <c r="AM397" s="34"/>
      <c r="AN397" s="4" t="s">
        <v>243</v>
      </c>
      <c r="AO397" s="6">
        <f t="shared" si="327"/>
        <v>0</v>
      </c>
      <c r="AP397" s="33">
        <f t="shared" si="327"/>
        <v>0</v>
      </c>
      <c r="AQ397" s="33"/>
      <c r="AR397" s="6">
        <f t="shared" si="328"/>
        <v>0</v>
      </c>
      <c r="AS397" s="6">
        <f t="shared" si="328"/>
        <v>0</v>
      </c>
      <c r="AT397" s="6">
        <f t="shared" si="328"/>
        <v>0</v>
      </c>
      <c r="AU397" s="6">
        <f t="shared" si="328"/>
        <v>0</v>
      </c>
      <c r="AV397" s="6">
        <f t="shared" si="328"/>
        <v>0</v>
      </c>
      <c r="AW397" s="6">
        <f t="shared" si="328"/>
        <v>0</v>
      </c>
      <c r="AX397" s="6">
        <f t="shared" si="328"/>
        <v>0</v>
      </c>
      <c r="AY397" s="6">
        <f t="shared" si="328"/>
        <v>0</v>
      </c>
      <c r="AZ397" s="33">
        <f t="shared" si="328"/>
        <v>0</v>
      </c>
      <c r="BA397" s="33"/>
      <c r="BB397" s="33"/>
      <c r="BC397" s="6">
        <f t="shared" si="329"/>
        <v>0</v>
      </c>
    </row>
    <row r="398" spans="1:55" s="1" customFormat="1" ht="24" customHeight="1" x14ac:dyDescent="0.2">
      <c r="A398" s="42" t="s">
        <v>698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38" t="s">
        <v>699</v>
      </c>
      <c r="N398" s="38"/>
      <c r="O398" s="38" t="s">
        <v>67</v>
      </c>
      <c r="P398" s="38"/>
      <c r="Q398" s="38"/>
      <c r="R398" s="38"/>
      <c r="S398" s="38" t="s">
        <v>381</v>
      </c>
      <c r="T398" s="38"/>
      <c r="U398" s="38"/>
      <c r="V398" s="34" t="s">
        <v>243</v>
      </c>
      <c r="W398" s="34"/>
      <c r="X398" s="34" t="s">
        <v>243</v>
      </c>
      <c r="Y398" s="34"/>
      <c r="Z398" s="34" t="s">
        <v>243</v>
      </c>
      <c r="AA398" s="34"/>
      <c r="AB398" s="4" t="s">
        <v>243</v>
      </c>
      <c r="AC398" s="34" t="s">
        <v>243</v>
      </c>
      <c r="AD398" s="34"/>
      <c r="AE398" s="4" t="s">
        <v>243</v>
      </c>
      <c r="AF398" s="34" t="s">
        <v>243</v>
      </c>
      <c r="AG398" s="34"/>
      <c r="AH398" s="4" t="s">
        <v>243</v>
      </c>
      <c r="AI398" s="34" t="s">
        <v>243</v>
      </c>
      <c r="AJ398" s="34"/>
      <c r="AK398" s="4" t="s">
        <v>243</v>
      </c>
      <c r="AL398" s="34" t="s">
        <v>243</v>
      </c>
      <c r="AM398" s="34"/>
      <c r="AN398" s="4" t="s">
        <v>243</v>
      </c>
      <c r="AO398" s="6">
        <f t="shared" si="327"/>
        <v>0</v>
      </c>
      <c r="AP398" s="33">
        <f t="shared" si="327"/>
        <v>0</v>
      </c>
      <c r="AQ398" s="33"/>
      <c r="AR398" s="6">
        <f t="shared" si="328"/>
        <v>0</v>
      </c>
      <c r="AS398" s="6">
        <f t="shared" si="328"/>
        <v>0</v>
      </c>
      <c r="AT398" s="6">
        <f t="shared" si="328"/>
        <v>0</v>
      </c>
      <c r="AU398" s="6">
        <f t="shared" si="328"/>
        <v>0</v>
      </c>
      <c r="AV398" s="6">
        <f t="shared" si="328"/>
        <v>0</v>
      </c>
      <c r="AW398" s="6">
        <f t="shared" si="328"/>
        <v>0</v>
      </c>
      <c r="AX398" s="6">
        <f t="shared" si="328"/>
        <v>0</v>
      </c>
      <c r="AY398" s="6">
        <f t="shared" si="328"/>
        <v>0</v>
      </c>
      <c r="AZ398" s="33">
        <f t="shared" si="328"/>
        <v>0</v>
      </c>
      <c r="BA398" s="33"/>
      <c r="BB398" s="33"/>
      <c r="BC398" s="6">
        <f t="shared" si="329"/>
        <v>0</v>
      </c>
    </row>
    <row r="399" spans="1:55" s="1" customFormat="1" ht="14.1" customHeight="1" x14ac:dyDescent="0.2">
      <c r="A399" s="42" t="s">
        <v>700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38" t="s">
        <v>701</v>
      </c>
      <c r="N399" s="38"/>
      <c r="O399" s="38" t="s">
        <v>67</v>
      </c>
      <c r="P399" s="38"/>
      <c r="Q399" s="38"/>
      <c r="R399" s="38"/>
      <c r="S399" s="38" t="s">
        <v>381</v>
      </c>
      <c r="T399" s="38"/>
      <c r="U399" s="38"/>
      <c r="V399" s="34" t="s">
        <v>243</v>
      </c>
      <c r="W399" s="34"/>
      <c r="X399" s="34" t="s">
        <v>243</v>
      </c>
      <c r="Y399" s="34"/>
      <c r="Z399" s="34" t="s">
        <v>243</v>
      </c>
      <c r="AA399" s="34"/>
      <c r="AB399" s="4" t="s">
        <v>243</v>
      </c>
      <c r="AC399" s="34" t="s">
        <v>243</v>
      </c>
      <c r="AD399" s="34"/>
      <c r="AE399" s="4" t="s">
        <v>243</v>
      </c>
      <c r="AF399" s="34" t="s">
        <v>243</v>
      </c>
      <c r="AG399" s="34"/>
      <c r="AH399" s="4" t="s">
        <v>243</v>
      </c>
      <c r="AI399" s="34" t="s">
        <v>243</v>
      </c>
      <c r="AJ399" s="34"/>
      <c r="AK399" s="4" t="s">
        <v>243</v>
      </c>
      <c r="AL399" s="34" t="s">
        <v>243</v>
      </c>
      <c r="AM399" s="34"/>
      <c r="AN399" s="4" t="s">
        <v>243</v>
      </c>
      <c r="AO399" s="6">
        <f t="shared" si="327"/>
        <v>0</v>
      </c>
      <c r="AP399" s="33">
        <f t="shared" si="327"/>
        <v>0</v>
      </c>
      <c r="AQ399" s="33"/>
      <c r="AR399" s="6">
        <f t="shared" si="328"/>
        <v>0</v>
      </c>
      <c r="AS399" s="6">
        <f t="shared" si="328"/>
        <v>0</v>
      </c>
      <c r="AT399" s="6">
        <f t="shared" si="328"/>
        <v>0</v>
      </c>
      <c r="AU399" s="6">
        <f t="shared" si="328"/>
        <v>0</v>
      </c>
      <c r="AV399" s="6">
        <f t="shared" si="328"/>
        <v>0</v>
      </c>
      <c r="AW399" s="6">
        <f t="shared" si="328"/>
        <v>0</v>
      </c>
      <c r="AX399" s="6">
        <f t="shared" si="328"/>
        <v>0</v>
      </c>
      <c r="AY399" s="6">
        <f t="shared" si="328"/>
        <v>0</v>
      </c>
      <c r="AZ399" s="33">
        <f t="shared" si="328"/>
        <v>0</v>
      </c>
      <c r="BA399" s="33"/>
      <c r="BB399" s="33"/>
      <c r="BC399" s="6">
        <f t="shared" si="329"/>
        <v>0</v>
      </c>
    </row>
    <row r="400" spans="1:55" s="1" customFormat="1" ht="14.1" customHeight="1" x14ac:dyDescent="0.2">
      <c r="A400" s="42" t="s">
        <v>702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38" t="s">
        <v>703</v>
      </c>
      <c r="N400" s="38"/>
      <c r="O400" s="38" t="s">
        <v>67</v>
      </c>
      <c r="P400" s="38"/>
      <c r="Q400" s="38"/>
      <c r="R400" s="38"/>
      <c r="S400" s="38" t="s">
        <v>381</v>
      </c>
      <c r="T400" s="38"/>
      <c r="U400" s="38"/>
      <c r="V400" s="34" t="s">
        <v>243</v>
      </c>
      <c r="W400" s="34"/>
      <c r="X400" s="34" t="s">
        <v>243</v>
      </c>
      <c r="Y400" s="34"/>
      <c r="Z400" s="34" t="s">
        <v>243</v>
      </c>
      <c r="AA400" s="34"/>
      <c r="AB400" s="4" t="s">
        <v>243</v>
      </c>
      <c r="AC400" s="34" t="s">
        <v>243</v>
      </c>
      <c r="AD400" s="34"/>
      <c r="AE400" s="4" t="s">
        <v>243</v>
      </c>
      <c r="AF400" s="34" t="s">
        <v>243</v>
      </c>
      <c r="AG400" s="34"/>
      <c r="AH400" s="4" t="s">
        <v>243</v>
      </c>
      <c r="AI400" s="34" t="s">
        <v>243</v>
      </c>
      <c r="AJ400" s="34"/>
      <c r="AK400" s="4" t="s">
        <v>243</v>
      </c>
      <c r="AL400" s="34" t="s">
        <v>243</v>
      </c>
      <c r="AM400" s="34"/>
      <c r="AN400" s="4" t="s">
        <v>243</v>
      </c>
      <c r="AO400" s="6">
        <f t="shared" si="327"/>
        <v>0</v>
      </c>
      <c r="AP400" s="33">
        <f t="shared" si="327"/>
        <v>0</v>
      </c>
      <c r="AQ400" s="33"/>
      <c r="AR400" s="6">
        <f t="shared" si="328"/>
        <v>0</v>
      </c>
      <c r="AS400" s="6">
        <f t="shared" si="328"/>
        <v>0</v>
      </c>
      <c r="AT400" s="6">
        <f t="shared" si="328"/>
        <v>0</v>
      </c>
      <c r="AU400" s="6">
        <f t="shared" si="328"/>
        <v>0</v>
      </c>
      <c r="AV400" s="6">
        <f t="shared" si="328"/>
        <v>0</v>
      </c>
      <c r="AW400" s="6">
        <f t="shared" si="328"/>
        <v>0</v>
      </c>
      <c r="AX400" s="6">
        <f t="shared" si="328"/>
        <v>0</v>
      </c>
      <c r="AY400" s="6">
        <f t="shared" si="328"/>
        <v>0</v>
      </c>
      <c r="AZ400" s="33">
        <f t="shared" si="328"/>
        <v>0</v>
      </c>
      <c r="BA400" s="33"/>
      <c r="BB400" s="33"/>
      <c r="BC400" s="6">
        <f t="shared" si="329"/>
        <v>0</v>
      </c>
    </row>
    <row r="401" spans="1:55" s="1" customFormat="1" ht="14.1" customHeight="1" x14ac:dyDescent="0.2">
      <c r="A401" s="42" t="s">
        <v>704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38" t="s">
        <v>705</v>
      </c>
      <c r="N401" s="38"/>
      <c r="O401" s="38" t="s">
        <v>67</v>
      </c>
      <c r="P401" s="38"/>
      <c r="Q401" s="38"/>
      <c r="R401" s="38"/>
      <c r="S401" s="38" t="s">
        <v>381</v>
      </c>
      <c r="T401" s="38"/>
      <c r="U401" s="38"/>
      <c r="V401" s="34" t="s">
        <v>243</v>
      </c>
      <c r="W401" s="34"/>
      <c r="X401" s="34" t="s">
        <v>243</v>
      </c>
      <c r="Y401" s="34"/>
      <c r="Z401" s="34" t="s">
        <v>243</v>
      </c>
      <c r="AA401" s="34"/>
      <c r="AB401" s="4" t="s">
        <v>243</v>
      </c>
      <c r="AC401" s="34" t="s">
        <v>243</v>
      </c>
      <c r="AD401" s="34"/>
      <c r="AE401" s="4" t="s">
        <v>243</v>
      </c>
      <c r="AF401" s="34" t="s">
        <v>243</v>
      </c>
      <c r="AG401" s="34"/>
      <c r="AH401" s="4" t="s">
        <v>243</v>
      </c>
      <c r="AI401" s="34" t="s">
        <v>243</v>
      </c>
      <c r="AJ401" s="34"/>
      <c r="AK401" s="4" t="s">
        <v>243</v>
      </c>
      <c r="AL401" s="34" t="s">
        <v>243</v>
      </c>
      <c r="AM401" s="34"/>
      <c r="AN401" s="4" t="s">
        <v>243</v>
      </c>
      <c r="AO401" s="6">
        <f t="shared" si="327"/>
        <v>0</v>
      </c>
      <c r="AP401" s="33">
        <f t="shared" si="327"/>
        <v>0</v>
      </c>
      <c r="AQ401" s="33"/>
      <c r="AR401" s="6">
        <f t="shared" si="328"/>
        <v>0</v>
      </c>
      <c r="AS401" s="6">
        <f t="shared" si="328"/>
        <v>0</v>
      </c>
      <c r="AT401" s="6">
        <f t="shared" si="328"/>
        <v>0</v>
      </c>
      <c r="AU401" s="6">
        <f t="shared" si="328"/>
        <v>0</v>
      </c>
      <c r="AV401" s="6">
        <f t="shared" si="328"/>
        <v>0</v>
      </c>
      <c r="AW401" s="6">
        <f t="shared" si="328"/>
        <v>0</v>
      </c>
      <c r="AX401" s="6">
        <f t="shared" si="328"/>
        <v>0</v>
      </c>
      <c r="AY401" s="6">
        <f t="shared" si="328"/>
        <v>0</v>
      </c>
      <c r="AZ401" s="33">
        <f t="shared" si="328"/>
        <v>0</v>
      </c>
      <c r="BA401" s="33"/>
      <c r="BB401" s="33"/>
      <c r="BC401" s="6">
        <f t="shared" si="329"/>
        <v>0</v>
      </c>
    </row>
    <row r="402" spans="1:55" s="1" customFormat="1" ht="24" customHeight="1" x14ac:dyDescent="0.2">
      <c r="A402" s="41" t="s">
        <v>706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4" t="s">
        <v>707</v>
      </c>
      <c r="N402" s="44"/>
      <c r="O402" s="44" t="s">
        <v>67</v>
      </c>
      <c r="P402" s="44"/>
      <c r="Q402" s="44"/>
      <c r="R402" s="44"/>
      <c r="S402" s="44" t="s">
        <v>68</v>
      </c>
      <c r="T402" s="44"/>
      <c r="U402" s="44"/>
      <c r="V402" s="34" t="s">
        <v>243</v>
      </c>
      <c r="W402" s="34"/>
      <c r="X402" s="34" t="s">
        <v>243</v>
      </c>
      <c r="Y402" s="34"/>
      <c r="Z402" s="34" t="s">
        <v>243</v>
      </c>
      <c r="AA402" s="34"/>
      <c r="AB402" s="4" t="s">
        <v>243</v>
      </c>
      <c r="AC402" s="34" t="s">
        <v>243</v>
      </c>
      <c r="AD402" s="34"/>
      <c r="AE402" s="4" t="s">
        <v>243</v>
      </c>
      <c r="AF402" s="34" t="s">
        <v>243</v>
      </c>
      <c r="AG402" s="34"/>
      <c r="AH402" s="4" t="s">
        <v>243</v>
      </c>
      <c r="AI402" s="34" t="s">
        <v>243</v>
      </c>
      <c r="AJ402" s="34"/>
      <c r="AK402" s="4" t="s">
        <v>243</v>
      </c>
      <c r="AL402" s="34" t="s">
        <v>243</v>
      </c>
      <c r="AM402" s="34"/>
      <c r="AN402" s="4" t="s">
        <v>243</v>
      </c>
      <c r="AO402" s="6">
        <f>0</f>
        <v>0</v>
      </c>
      <c r="AP402" s="34" t="s">
        <v>243</v>
      </c>
      <c r="AQ402" s="34"/>
      <c r="AR402" s="6">
        <f>0</f>
        <v>0</v>
      </c>
      <c r="AS402" s="4" t="s">
        <v>243</v>
      </c>
      <c r="AT402" s="6">
        <f>0</f>
        <v>0</v>
      </c>
      <c r="AU402" s="4" t="s">
        <v>243</v>
      </c>
      <c r="AV402" s="6">
        <f>0</f>
        <v>0</v>
      </c>
      <c r="AW402" s="4" t="s">
        <v>243</v>
      </c>
      <c r="AX402" s="6">
        <f>0</f>
        <v>0</v>
      </c>
      <c r="AY402" s="4" t="s">
        <v>243</v>
      </c>
      <c r="AZ402" s="33">
        <f>0</f>
        <v>0</v>
      </c>
      <c r="BA402" s="33"/>
      <c r="BB402" s="33"/>
      <c r="BC402" s="4" t="s">
        <v>243</v>
      </c>
    </row>
    <row r="403" spans="1:55" s="1" customFormat="1" ht="14.1" customHeight="1" x14ac:dyDescent="0.2">
      <c r="A403" s="41" t="s">
        <v>708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4" t="s">
        <v>709</v>
      </c>
      <c r="N403" s="44"/>
      <c r="O403" s="44" t="s">
        <v>67</v>
      </c>
      <c r="P403" s="44"/>
      <c r="Q403" s="44"/>
      <c r="R403" s="44"/>
      <c r="S403" s="44" t="s">
        <v>68</v>
      </c>
      <c r="T403" s="44"/>
      <c r="U403" s="44"/>
      <c r="V403" s="33">
        <f>50000</f>
        <v>50000</v>
      </c>
      <c r="W403" s="33"/>
      <c r="X403" s="33">
        <f>0</f>
        <v>0</v>
      </c>
      <c r="Y403" s="33"/>
      <c r="Z403" s="33">
        <f>0</f>
        <v>0</v>
      </c>
      <c r="AA403" s="33"/>
      <c r="AB403" s="6">
        <f>0</f>
        <v>0</v>
      </c>
      <c r="AC403" s="33">
        <f>0</f>
        <v>0</v>
      </c>
      <c r="AD403" s="33"/>
      <c r="AE403" s="6">
        <f>0</f>
        <v>0</v>
      </c>
      <c r="AF403" s="33">
        <f>0</f>
        <v>0</v>
      </c>
      <c r="AG403" s="33"/>
      <c r="AH403" s="6">
        <f>0</f>
        <v>0</v>
      </c>
      <c r="AI403" s="33">
        <f>0</f>
        <v>0</v>
      </c>
      <c r="AJ403" s="33"/>
      <c r="AK403" s="6">
        <f>0</f>
        <v>0</v>
      </c>
      <c r="AL403" s="33">
        <f>50000</f>
        <v>50000</v>
      </c>
      <c r="AM403" s="33"/>
      <c r="AN403" s="6">
        <f>0</f>
        <v>0</v>
      </c>
      <c r="AO403" s="6">
        <f>7100</f>
        <v>7100</v>
      </c>
      <c r="AP403" s="33">
        <f>0</f>
        <v>0</v>
      </c>
      <c r="AQ403" s="33"/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6">
        <f>0</f>
        <v>0</v>
      </c>
      <c r="AZ403" s="33">
        <f>7100</f>
        <v>7100</v>
      </c>
      <c r="BA403" s="33"/>
      <c r="BB403" s="33"/>
      <c r="BC403" s="6">
        <f>0</f>
        <v>0</v>
      </c>
    </row>
    <row r="404" spans="1:55" s="1" customFormat="1" ht="14.1" customHeight="1" x14ac:dyDescent="0.2">
      <c r="A404" s="35" t="s">
        <v>710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9" t="s">
        <v>16</v>
      </c>
      <c r="N404" s="49"/>
      <c r="O404" s="49" t="s">
        <v>16</v>
      </c>
      <c r="P404" s="49"/>
      <c r="Q404" s="49"/>
      <c r="R404" s="49"/>
      <c r="S404" s="49" t="s">
        <v>16</v>
      </c>
      <c r="T404" s="49"/>
      <c r="U404" s="49"/>
      <c r="V404" s="29" t="s">
        <v>16</v>
      </c>
      <c r="W404" s="29"/>
      <c r="X404" s="29" t="s">
        <v>16</v>
      </c>
      <c r="Y404" s="29"/>
      <c r="Z404" s="32" t="s">
        <v>16</v>
      </c>
      <c r="AA404" s="32"/>
      <c r="AB404" s="12" t="s">
        <v>16</v>
      </c>
      <c r="AC404" s="32" t="s">
        <v>16</v>
      </c>
      <c r="AD404" s="32"/>
      <c r="AE404" s="12" t="s">
        <v>16</v>
      </c>
      <c r="AF404" s="32" t="s">
        <v>16</v>
      </c>
      <c r="AG404" s="32"/>
      <c r="AH404" s="12" t="s">
        <v>16</v>
      </c>
      <c r="AI404" s="32" t="s">
        <v>16</v>
      </c>
      <c r="AJ404" s="32"/>
      <c r="AK404" s="12" t="s">
        <v>16</v>
      </c>
      <c r="AL404" s="32" t="s">
        <v>16</v>
      </c>
      <c r="AM404" s="32"/>
      <c r="AN404" s="12" t="s">
        <v>16</v>
      </c>
      <c r="AO404" s="7" t="s">
        <v>16</v>
      </c>
      <c r="AP404" s="32" t="s">
        <v>16</v>
      </c>
      <c r="AQ404" s="32"/>
      <c r="AR404" s="7" t="s">
        <v>16</v>
      </c>
      <c r="AS404" s="12" t="s">
        <v>16</v>
      </c>
      <c r="AT404" s="7" t="s">
        <v>16</v>
      </c>
      <c r="AU404" s="12" t="s">
        <v>16</v>
      </c>
      <c r="AV404" s="7" t="s">
        <v>16</v>
      </c>
      <c r="AW404" s="12" t="s">
        <v>16</v>
      </c>
      <c r="AX404" s="7" t="s">
        <v>16</v>
      </c>
      <c r="AY404" s="12" t="s">
        <v>16</v>
      </c>
      <c r="AZ404" s="29" t="s">
        <v>16</v>
      </c>
      <c r="BA404" s="29"/>
      <c r="BB404" s="29"/>
      <c r="BC404" s="12" t="s">
        <v>16</v>
      </c>
    </row>
    <row r="405" spans="1:55" s="1" customFormat="1" ht="14.1" customHeight="1" x14ac:dyDescent="0.2">
      <c r="A405" s="30" t="s">
        <v>711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1" t="s">
        <v>712</v>
      </c>
      <c r="N405" s="31"/>
      <c r="O405" s="31" t="s">
        <v>67</v>
      </c>
      <c r="P405" s="31"/>
      <c r="Q405" s="31"/>
      <c r="R405" s="31"/>
      <c r="S405" s="31" t="s">
        <v>68</v>
      </c>
      <c r="T405" s="31"/>
      <c r="U405" s="31"/>
      <c r="V405" s="27">
        <f>0</f>
        <v>0</v>
      </c>
      <c r="W405" s="27"/>
      <c r="X405" s="27">
        <f>0</f>
        <v>0</v>
      </c>
      <c r="Y405" s="27"/>
      <c r="Z405" s="27">
        <f>0</f>
        <v>0</v>
      </c>
      <c r="AA405" s="27"/>
      <c r="AB405" s="8">
        <f t="shared" ref="AB405:AC407" si="330">0</f>
        <v>0</v>
      </c>
      <c r="AC405" s="27">
        <f t="shared" si="330"/>
        <v>0</v>
      </c>
      <c r="AD405" s="27"/>
      <c r="AE405" s="8">
        <f t="shared" ref="AE405:AF407" si="331">0</f>
        <v>0</v>
      </c>
      <c r="AF405" s="27">
        <f t="shared" si="331"/>
        <v>0</v>
      </c>
      <c r="AG405" s="27"/>
      <c r="AH405" s="8">
        <f t="shared" ref="AH405:AI407" si="332">0</f>
        <v>0</v>
      </c>
      <c r="AI405" s="27">
        <f t="shared" si="332"/>
        <v>0</v>
      </c>
      <c r="AJ405" s="27"/>
      <c r="AK405" s="8">
        <f>0</f>
        <v>0</v>
      </c>
      <c r="AL405" s="27">
        <f>0</f>
        <v>0</v>
      </c>
      <c r="AM405" s="27"/>
      <c r="AN405" s="8">
        <f t="shared" ref="AN405:AP406" si="333">0</f>
        <v>0</v>
      </c>
      <c r="AO405" s="8">
        <f t="shared" si="333"/>
        <v>0</v>
      </c>
      <c r="AP405" s="27">
        <f t="shared" si="333"/>
        <v>0</v>
      </c>
      <c r="AQ405" s="27"/>
      <c r="AR405" s="8">
        <f t="shared" ref="AR405:AZ406" si="334">0</f>
        <v>0</v>
      </c>
      <c r="AS405" s="8">
        <f t="shared" si="334"/>
        <v>0</v>
      </c>
      <c r="AT405" s="8">
        <f t="shared" si="334"/>
        <v>0</v>
      </c>
      <c r="AU405" s="8">
        <f t="shared" si="334"/>
        <v>0</v>
      </c>
      <c r="AV405" s="8">
        <f t="shared" si="334"/>
        <v>0</v>
      </c>
      <c r="AW405" s="8">
        <f t="shared" si="334"/>
        <v>0</v>
      </c>
      <c r="AX405" s="8">
        <f t="shared" si="334"/>
        <v>0</v>
      </c>
      <c r="AY405" s="8">
        <f t="shared" si="334"/>
        <v>0</v>
      </c>
      <c r="AZ405" s="27">
        <f t="shared" si="334"/>
        <v>0</v>
      </c>
      <c r="BA405" s="27"/>
      <c r="BB405" s="27"/>
      <c r="BC405" s="8">
        <f>0</f>
        <v>0</v>
      </c>
    </row>
    <row r="406" spans="1:55" s="1" customFormat="1" ht="14.1" customHeight="1" x14ac:dyDescent="0.2">
      <c r="A406" s="42" t="s">
        <v>713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38" t="s">
        <v>714</v>
      </c>
      <c r="N406" s="38"/>
      <c r="O406" s="38" t="s">
        <v>67</v>
      </c>
      <c r="P406" s="38"/>
      <c r="Q406" s="38"/>
      <c r="R406" s="38"/>
      <c r="S406" s="38" t="s">
        <v>68</v>
      </c>
      <c r="T406" s="38"/>
      <c r="U406" s="38"/>
      <c r="V406" s="33">
        <f>0</f>
        <v>0</v>
      </c>
      <c r="W406" s="33"/>
      <c r="X406" s="33">
        <f>0</f>
        <v>0</v>
      </c>
      <c r="Y406" s="33"/>
      <c r="Z406" s="33">
        <f>0</f>
        <v>0</v>
      </c>
      <c r="AA406" s="33"/>
      <c r="AB406" s="6">
        <f t="shared" si="330"/>
        <v>0</v>
      </c>
      <c r="AC406" s="33">
        <f t="shared" si="330"/>
        <v>0</v>
      </c>
      <c r="AD406" s="33"/>
      <c r="AE406" s="6">
        <f t="shared" si="331"/>
        <v>0</v>
      </c>
      <c r="AF406" s="33">
        <f t="shared" si="331"/>
        <v>0</v>
      </c>
      <c r="AG406" s="33"/>
      <c r="AH406" s="6">
        <f t="shared" si="332"/>
        <v>0</v>
      </c>
      <c r="AI406" s="33">
        <f t="shared" si="332"/>
        <v>0</v>
      </c>
      <c r="AJ406" s="33"/>
      <c r="AK406" s="6">
        <f>0</f>
        <v>0</v>
      </c>
      <c r="AL406" s="33">
        <f>0</f>
        <v>0</v>
      </c>
      <c r="AM406" s="33"/>
      <c r="AN406" s="6">
        <f t="shared" si="333"/>
        <v>0</v>
      </c>
      <c r="AO406" s="6">
        <f t="shared" si="333"/>
        <v>0</v>
      </c>
      <c r="AP406" s="33">
        <f t="shared" si="333"/>
        <v>0</v>
      </c>
      <c r="AQ406" s="33"/>
      <c r="AR406" s="6">
        <f t="shared" si="334"/>
        <v>0</v>
      </c>
      <c r="AS406" s="6">
        <f t="shared" si="334"/>
        <v>0</v>
      </c>
      <c r="AT406" s="6">
        <f t="shared" si="334"/>
        <v>0</v>
      </c>
      <c r="AU406" s="6">
        <f t="shared" si="334"/>
        <v>0</v>
      </c>
      <c r="AV406" s="6">
        <f t="shared" si="334"/>
        <v>0</v>
      </c>
      <c r="AW406" s="6">
        <f t="shared" si="334"/>
        <v>0</v>
      </c>
      <c r="AX406" s="6">
        <f t="shared" si="334"/>
        <v>0</v>
      </c>
      <c r="AY406" s="6">
        <f t="shared" si="334"/>
        <v>0</v>
      </c>
      <c r="AZ406" s="33">
        <f t="shared" si="334"/>
        <v>0</v>
      </c>
      <c r="BA406" s="33"/>
      <c r="BB406" s="33"/>
      <c r="BC406" s="6">
        <f>0</f>
        <v>0</v>
      </c>
    </row>
    <row r="407" spans="1:55" s="1" customFormat="1" ht="14.1" customHeight="1" x14ac:dyDescent="0.2">
      <c r="A407" s="41" t="s">
        <v>715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4" t="s">
        <v>716</v>
      </c>
      <c r="N407" s="44"/>
      <c r="O407" s="44" t="s">
        <v>67</v>
      </c>
      <c r="P407" s="44"/>
      <c r="Q407" s="44"/>
      <c r="R407" s="44"/>
      <c r="S407" s="44" t="s">
        <v>68</v>
      </c>
      <c r="T407" s="44"/>
      <c r="U407" s="44"/>
      <c r="V407" s="33">
        <f>1990725</f>
        <v>1990725</v>
      </c>
      <c r="W407" s="33"/>
      <c r="X407" s="33">
        <f>0</f>
        <v>0</v>
      </c>
      <c r="Y407" s="33"/>
      <c r="Z407" s="33">
        <f>0</f>
        <v>0</v>
      </c>
      <c r="AA407" s="33"/>
      <c r="AB407" s="6">
        <f t="shared" si="330"/>
        <v>0</v>
      </c>
      <c r="AC407" s="33">
        <f t="shared" si="330"/>
        <v>0</v>
      </c>
      <c r="AD407" s="33"/>
      <c r="AE407" s="6">
        <f t="shared" si="331"/>
        <v>0</v>
      </c>
      <c r="AF407" s="33">
        <f t="shared" si="331"/>
        <v>0</v>
      </c>
      <c r="AG407" s="33"/>
      <c r="AH407" s="6">
        <f t="shared" si="332"/>
        <v>0</v>
      </c>
      <c r="AI407" s="33">
        <f t="shared" si="332"/>
        <v>0</v>
      </c>
      <c r="AJ407" s="33"/>
      <c r="AK407" s="6">
        <f>0</f>
        <v>0</v>
      </c>
      <c r="AL407" s="33">
        <f>1990725</f>
        <v>1990725</v>
      </c>
      <c r="AM407" s="33"/>
      <c r="AN407" s="6">
        <f>0</f>
        <v>0</v>
      </c>
      <c r="AO407" s="6">
        <f>1801645.28</f>
        <v>1801645.28</v>
      </c>
      <c r="AP407" s="33">
        <f>0</f>
        <v>0</v>
      </c>
      <c r="AQ407" s="33"/>
      <c r="AR407" s="6">
        <f t="shared" ref="AR407:AY407" si="335">0</f>
        <v>0</v>
      </c>
      <c r="AS407" s="6">
        <f t="shared" si="335"/>
        <v>0</v>
      </c>
      <c r="AT407" s="6">
        <f t="shared" si="335"/>
        <v>0</v>
      </c>
      <c r="AU407" s="6">
        <f t="shared" si="335"/>
        <v>0</v>
      </c>
      <c r="AV407" s="6">
        <f t="shared" si="335"/>
        <v>0</v>
      </c>
      <c r="AW407" s="6">
        <f t="shared" si="335"/>
        <v>0</v>
      </c>
      <c r="AX407" s="6">
        <f t="shared" si="335"/>
        <v>0</v>
      </c>
      <c r="AY407" s="6">
        <f t="shared" si="335"/>
        <v>0</v>
      </c>
      <c r="AZ407" s="33">
        <f>1801645.28</f>
        <v>1801645.28</v>
      </c>
      <c r="BA407" s="33"/>
      <c r="BB407" s="33"/>
      <c r="BC407" s="6">
        <f>0</f>
        <v>0</v>
      </c>
    </row>
    <row r="408" spans="1:55" s="1" customFormat="1" ht="14.1" customHeight="1" x14ac:dyDescent="0.2">
      <c r="A408" s="35" t="s">
        <v>710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6" t="s">
        <v>16</v>
      </c>
      <c r="N408" s="36"/>
      <c r="O408" s="36" t="s">
        <v>16</v>
      </c>
      <c r="P408" s="36"/>
      <c r="Q408" s="36"/>
      <c r="R408" s="36"/>
      <c r="S408" s="36" t="s">
        <v>16</v>
      </c>
      <c r="T408" s="36"/>
      <c r="U408" s="36"/>
      <c r="V408" s="29" t="s">
        <v>16</v>
      </c>
      <c r="W408" s="29"/>
      <c r="X408" s="29" t="s">
        <v>16</v>
      </c>
      <c r="Y408" s="29"/>
      <c r="Z408" s="32" t="s">
        <v>16</v>
      </c>
      <c r="AA408" s="32"/>
      <c r="AB408" s="12" t="s">
        <v>16</v>
      </c>
      <c r="AC408" s="32" t="s">
        <v>16</v>
      </c>
      <c r="AD408" s="32"/>
      <c r="AE408" s="12" t="s">
        <v>16</v>
      </c>
      <c r="AF408" s="32" t="s">
        <v>16</v>
      </c>
      <c r="AG408" s="32"/>
      <c r="AH408" s="12" t="s">
        <v>16</v>
      </c>
      <c r="AI408" s="32" t="s">
        <v>16</v>
      </c>
      <c r="AJ408" s="32"/>
      <c r="AK408" s="12" t="s">
        <v>16</v>
      </c>
      <c r="AL408" s="32" t="s">
        <v>16</v>
      </c>
      <c r="AM408" s="32"/>
      <c r="AN408" s="12" t="s">
        <v>16</v>
      </c>
      <c r="AO408" s="7" t="s">
        <v>16</v>
      </c>
      <c r="AP408" s="32" t="s">
        <v>16</v>
      </c>
      <c r="AQ408" s="32"/>
      <c r="AR408" s="7" t="s">
        <v>16</v>
      </c>
      <c r="AS408" s="12" t="s">
        <v>16</v>
      </c>
      <c r="AT408" s="7" t="s">
        <v>16</v>
      </c>
      <c r="AU408" s="12" t="s">
        <v>16</v>
      </c>
      <c r="AV408" s="7" t="s">
        <v>16</v>
      </c>
      <c r="AW408" s="12" t="s">
        <v>16</v>
      </c>
      <c r="AX408" s="7" t="s">
        <v>16</v>
      </c>
      <c r="AY408" s="12" t="s">
        <v>16</v>
      </c>
      <c r="AZ408" s="29" t="s">
        <v>16</v>
      </c>
      <c r="BA408" s="29"/>
      <c r="BB408" s="29"/>
      <c r="BC408" s="12" t="s">
        <v>16</v>
      </c>
    </row>
    <row r="409" spans="1:55" s="1" customFormat="1" ht="14.1" customHeight="1" x14ac:dyDescent="0.2">
      <c r="A409" s="30" t="s">
        <v>711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1" t="s">
        <v>717</v>
      </c>
      <c r="N409" s="31"/>
      <c r="O409" s="31" t="s">
        <v>67</v>
      </c>
      <c r="P409" s="31"/>
      <c r="Q409" s="31"/>
      <c r="R409" s="31"/>
      <c r="S409" s="31" t="s">
        <v>68</v>
      </c>
      <c r="T409" s="31"/>
      <c r="U409" s="31"/>
      <c r="V409" s="27">
        <f>0</f>
        <v>0</v>
      </c>
      <c r="W409" s="27"/>
      <c r="X409" s="27">
        <f>0</f>
        <v>0</v>
      </c>
      <c r="Y409" s="27"/>
      <c r="Z409" s="27">
        <f>0</f>
        <v>0</v>
      </c>
      <c r="AA409" s="27"/>
      <c r="AB409" s="8">
        <f>0</f>
        <v>0</v>
      </c>
      <c r="AC409" s="27">
        <f>0</f>
        <v>0</v>
      </c>
      <c r="AD409" s="27"/>
      <c r="AE409" s="8">
        <f>0</f>
        <v>0</v>
      </c>
      <c r="AF409" s="27">
        <f>0</f>
        <v>0</v>
      </c>
      <c r="AG409" s="27"/>
      <c r="AH409" s="8">
        <f>0</f>
        <v>0</v>
      </c>
      <c r="AI409" s="27">
        <f>0</f>
        <v>0</v>
      </c>
      <c r="AJ409" s="27"/>
      <c r="AK409" s="8">
        <f>0</f>
        <v>0</v>
      </c>
      <c r="AL409" s="27">
        <f>0</f>
        <v>0</v>
      </c>
      <c r="AM409" s="27"/>
      <c r="AN409" s="8">
        <f t="shared" ref="AN409:AP410" si="336">0</f>
        <v>0</v>
      </c>
      <c r="AO409" s="8">
        <f t="shared" si="336"/>
        <v>0</v>
      </c>
      <c r="AP409" s="27">
        <f t="shared" si="336"/>
        <v>0</v>
      </c>
      <c r="AQ409" s="27"/>
      <c r="AR409" s="8">
        <f t="shared" ref="AR409:AZ410" si="337">0</f>
        <v>0</v>
      </c>
      <c r="AS409" s="8">
        <f t="shared" si="337"/>
        <v>0</v>
      </c>
      <c r="AT409" s="8">
        <f t="shared" si="337"/>
        <v>0</v>
      </c>
      <c r="AU409" s="8">
        <f t="shared" si="337"/>
        <v>0</v>
      </c>
      <c r="AV409" s="8">
        <f t="shared" si="337"/>
        <v>0</v>
      </c>
      <c r="AW409" s="8">
        <f t="shared" si="337"/>
        <v>0</v>
      </c>
      <c r="AX409" s="8">
        <f t="shared" si="337"/>
        <v>0</v>
      </c>
      <c r="AY409" s="8">
        <f t="shared" si="337"/>
        <v>0</v>
      </c>
      <c r="AZ409" s="27">
        <f t="shared" si="337"/>
        <v>0</v>
      </c>
      <c r="BA409" s="27"/>
      <c r="BB409" s="27"/>
      <c r="BC409" s="8">
        <f>0</f>
        <v>0</v>
      </c>
    </row>
    <row r="410" spans="1:55" s="1" customFormat="1" ht="14.1" customHeight="1" x14ac:dyDescent="0.2">
      <c r="A410" s="42" t="s">
        <v>713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38" t="s">
        <v>718</v>
      </c>
      <c r="N410" s="38"/>
      <c r="O410" s="38" t="s">
        <v>67</v>
      </c>
      <c r="P410" s="38"/>
      <c r="Q410" s="38"/>
      <c r="R410" s="38"/>
      <c r="S410" s="38" t="s">
        <v>68</v>
      </c>
      <c r="T410" s="38"/>
      <c r="U410" s="38"/>
      <c r="V410" s="33">
        <f>0</f>
        <v>0</v>
      </c>
      <c r="W410" s="33"/>
      <c r="X410" s="33">
        <f>0</f>
        <v>0</v>
      </c>
      <c r="Y410" s="33"/>
      <c r="Z410" s="33">
        <f>0</f>
        <v>0</v>
      </c>
      <c r="AA410" s="33"/>
      <c r="AB410" s="6">
        <f>0</f>
        <v>0</v>
      </c>
      <c r="AC410" s="33">
        <f>0</f>
        <v>0</v>
      </c>
      <c r="AD410" s="33"/>
      <c r="AE410" s="6">
        <f>0</f>
        <v>0</v>
      </c>
      <c r="AF410" s="33">
        <f>0</f>
        <v>0</v>
      </c>
      <c r="AG410" s="33"/>
      <c r="AH410" s="6">
        <f>0</f>
        <v>0</v>
      </c>
      <c r="AI410" s="33">
        <f>0</f>
        <v>0</v>
      </c>
      <c r="AJ410" s="33"/>
      <c r="AK410" s="6">
        <f>0</f>
        <v>0</v>
      </c>
      <c r="AL410" s="33">
        <f>0</f>
        <v>0</v>
      </c>
      <c r="AM410" s="33"/>
      <c r="AN410" s="6">
        <f t="shared" si="336"/>
        <v>0</v>
      </c>
      <c r="AO410" s="6">
        <f t="shared" si="336"/>
        <v>0</v>
      </c>
      <c r="AP410" s="33">
        <f t="shared" si="336"/>
        <v>0</v>
      </c>
      <c r="AQ410" s="33"/>
      <c r="AR410" s="6">
        <f t="shared" si="337"/>
        <v>0</v>
      </c>
      <c r="AS410" s="6">
        <f t="shared" si="337"/>
        <v>0</v>
      </c>
      <c r="AT410" s="6">
        <f t="shared" si="337"/>
        <v>0</v>
      </c>
      <c r="AU410" s="6">
        <f t="shared" si="337"/>
        <v>0</v>
      </c>
      <c r="AV410" s="6">
        <f t="shared" si="337"/>
        <v>0</v>
      </c>
      <c r="AW410" s="6">
        <f t="shared" si="337"/>
        <v>0</v>
      </c>
      <c r="AX410" s="6">
        <f t="shared" si="337"/>
        <v>0</v>
      </c>
      <c r="AY410" s="6">
        <f t="shared" si="337"/>
        <v>0</v>
      </c>
      <c r="AZ410" s="33">
        <f t="shared" si="337"/>
        <v>0</v>
      </c>
      <c r="BA410" s="33"/>
      <c r="BB410" s="33"/>
      <c r="BC410" s="6">
        <f>0</f>
        <v>0</v>
      </c>
    </row>
    <row r="411" spans="1:55" s="1" customFormat="1" ht="33.950000000000003" customHeight="1" x14ac:dyDescent="0.2">
      <c r="A411" s="41" t="s">
        <v>719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4" t="s">
        <v>720</v>
      </c>
      <c r="N411" s="44"/>
      <c r="O411" s="44" t="s">
        <v>67</v>
      </c>
      <c r="P411" s="44"/>
      <c r="Q411" s="44"/>
      <c r="R411" s="44"/>
      <c r="S411" s="44" t="s">
        <v>68</v>
      </c>
      <c r="T411" s="44"/>
      <c r="U411" s="44"/>
      <c r="V411" s="33">
        <f>14530750</f>
        <v>14530750</v>
      </c>
      <c r="W411" s="33"/>
      <c r="X411" s="34" t="s">
        <v>243</v>
      </c>
      <c r="Y411" s="34"/>
      <c r="Z411" s="33">
        <f>0</f>
        <v>0</v>
      </c>
      <c r="AA411" s="33"/>
      <c r="AB411" s="4" t="s">
        <v>243</v>
      </c>
      <c r="AC411" s="33">
        <f>0</f>
        <v>0</v>
      </c>
      <c r="AD411" s="33"/>
      <c r="AE411" s="4" t="s">
        <v>243</v>
      </c>
      <c r="AF411" s="33">
        <f>0</f>
        <v>0</v>
      </c>
      <c r="AG411" s="33"/>
      <c r="AH411" s="4" t="s">
        <v>243</v>
      </c>
      <c r="AI411" s="33">
        <f>0</f>
        <v>0</v>
      </c>
      <c r="AJ411" s="33"/>
      <c r="AK411" s="4" t="s">
        <v>243</v>
      </c>
      <c r="AL411" s="33">
        <f>14530750</f>
        <v>14530750</v>
      </c>
      <c r="AM411" s="33"/>
      <c r="AN411" s="4" t="s">
        <v>243</v>
      </c>
      <c r="AO411" s="6">
        <f>10659664.35</f>
        <v>10659664.35</v>
      </c>
      <c r="AP411" s="34" t="s">
        <v>243</v>
      </c>
      <c r="AQ411" s="34"/>
      <c r="AR411" s="6">
        <f>0</f>
        <v>0</v>
      </c>
      <c r="AS411" s="4" t="s">
        <v>243</v>
      </c>
      <c r="AT411" s="6">
        <f>0</f>
        <v>0</v>
      </c>
      <c r="AU411" s="4" t="s">
        <v>243</v>
      </c>
      <c r="AV411" s="6">
        <f>0</f>
        <v>0</v>
      </c>
      <c r="AW411" s="4" t="s">
        <v>243</v>
      </c>
      <c r="AX411" s="6">
        <f>0</f>
        <v>0</v>
      </c>
      <c r="AY411" s="4" t="s">
        <v>243</v>
      </c>
      <c r="AZ411" s="33">
        <f>10659664.35</f>
        <v>10659664.35</v>
      </c>
      <c r="BA411" s="33"/>
      <c r="BB411" s="33"/>
      <c r="BC411" s="4" t="s">
        <v>243</v>
      </c>
    </row>
    <row r="412" spans="1:55" s="1" customFormat="1" ht="14.1" customHeight="1" x14ac:dyDescent="0.2">
      <c r="A412" s="40" t="s">
        <v>721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9" t="s">
        <v>16</v>
      </c>
      <c r="N412" s="49"/>
      <c r="O412" s="49" t="s">
        <v>16</v>
      </c>
      <c r="P412" s="49"/>
      <c r="Q412" s="49"/>
      <c r="R412" s="49"/>
      <c r="S412" s="49" t="s">
        <v>16</v>
      </c>
      <c r="T412" s="49"/>
      <c r="U412" s="49"/>
      <c r="V412" s="29" t="s">
        <v>16</v>
      </c>
      <c r="W412" s="29"/>
      <c r="X412" s="29" t="s">
        <v>16</v>
      </c>
      <c r="Y412" s="29"/>
      <c r="Z412" s="29" t="s">
        <v>16</v>
      </c>
      <c r="AA412" s="29"/>
      <c r="AB412" s="7" t="s">
        <v>16</v>
      </c>
      <c r="AC412" s="29" t="s">
        <v>16</v>
      </c>
      <c r="AD412" s="29"/>
      <c r="AE412" s="7" t="s">
        <v>16</v>
      </c>
      <c r="AF412" s="29" t="s">
        <v>16</v>
      </c>
      <c r="AG412" s="29"/>
      <c r="AH412" s="7" t="s">
        <v>16</v>
      </c>
      <c r="AI412" s="29" t="s">
        <v>16</v>
      </c>
      <c r="AJ412" s="29"/>
      <c r="AK412" s="7" t="s">
        <v>16</v>
      </c>
      <c r="AL412" s="29" t="s">
        <v>16</v>
      </c>
      <c r="AM412" s="29"/>
      <c r="AN412" s="7" t="s">
        <v>16</v>
      </c>
      <c r="AO412" s="7" t="s">
        <v>16</v>
      </c>
      <c r="AP412" s="29" t="s">
        <v>16</v>
      </c>
      <c r="AQ412" s="29"/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7" t="s">
        <v>16</v>
      </c>
      <c r="AZ412" s="29" t="s">
        <v>16</v>
      </c>
      <c r="BA412" s="29"/>
      <c r="BB412" s="29"/>
      <c r="BC412" s="7" t="s">
        <v>16</v>
      </c>
    </row>
    <row r="413" spans="1:55" s="1" customFormat="1" ht="14.1" customHeight="1" x14ac:dyDescent="0.2">
      <c r="A413" s="43" t="s">
        <v>722</v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31" t="s">
        <v>723</v>
      </c>
      <c r="N413" s="31"/>
      <c r="O413" s="31" t="s">
        <v>354</v>
      </c>
      <c r="P413" s="31"/>
      <c r="Q413" s="31"/>
      <c r="R413" s="31"/>
      <c r="S413" s="31" t="s">
        <v>68</v>
      </c>
      <c r="T413" s="31"/>
      <c r="U413" s="31"/>
      <c r="V413" s="27">
        <f>251390</f>
        <v>251390</v>
      </c>
      <c r="W413" s="27"/>
      <c r="X413" s="28" t="s">
        <v>243</v>
      </c>
      <c r="Y413" s="28"/>
      <c r="Z413" s="27">
        <f>0</f>
        <v>0</v>
      </c>
      <c r="AA413" s="27"/>
      <c r="AB413" s="14" t="s">
        <v>243</v>
      </c>
      <c r="AC413" s="27">
        <f>0</f>
        <v>0</v>
      </c>
      <c r="AD413" s="27"/>
      <c r="AE413" s="14" t="s">
        <v>243</v>
      </c>
      <c r="AF413" s="27">
        <f>0</f>
        <v>0</v>
      </c>
      <c r="AG413" s="27"/>
      <c r="AH413" s="14" t="s">
        <v>243</v>
      </c>
      <c r="AI413" s="27">
        <f>0</f>
        <v>0</v>
      </c>
      <c r="AJ413" s="27"/>
      <c r="AK413" s="14" t="s">
        <v>243</v>
      </c>
      <c r="AL413" s="27">
        <f>251390</f>
        <v>251390</v>
      </c>
      <c r="AM413" s="27"/>
      <c r="AN413" s="14" t="s">
        <v>243</v>
      </c>
      <c r="AO413" s="8">
        <f>179388</f>
        <v>179388</v>
      </c>
      <c r="AP413" s="28" t="s">
        <v>243</v>
      </c>
      <c r="AQ413" s="28"/>
      <c r="AR413" s="8">
        <f>0</f>
        <v>0</v>
      </c>
      <c r="AS413" s="14" t="s">
        <v>243</v>
      </c>
      <c r="AT413" s="8">
        <f>0</f>
        <v>0</v>
      </c>
      <c r="AU413" s="14" t="s">
        <v>243</v>
      </c>
      <c r="AV413" s="8">
        <f>0</f>
        <v>0</v>
      </c>
      <c r="AW413" s="14" t="s">
        <v>243</v>
      </c>
      <c r="AX413" s="8">
        <f>0</f>
        <v>0</v>
      </c>
      <c r="AY413" s="14" t="s">
        <v>243</v>
      </c>
      <c r="AZ413" s="27">
        <f>179388</f>
        <v>179388</v>
      </c>
      <c r="BA413" s="27"/>
      <c r="BB413" s="27"/>
      <c r="BC413" s="14" t="s">
        <v>243</v>
      </c>
    </row>
    <row r="414" spans="1:55" s="1" customFormat="1" ht="14.1" customHeight="1" x14ac:dyDescent="0.2">
      <c r="A414" s="35" t="s">
        <v>710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6" t="s">
        <v>16</v>
      </c>
      <c r="N414" s="36"/>
      <c r="O414" s="36" t="s">
        <v>16</v>
      </c>
      <c r="P414" s="36"/>
      <c r="Q414" s="36"/>
      <c r="R414" s="36"/>
      <c r="S414" s="36" t="s">
        <v>16</v>
      </c>
      <c r="T414" s="36"/>
      <c r="U414" s="36"/>
      <c r="V414" s="29" t="s">
        <v>16</v>
      </c>
      <c r="W414" s="29"/>
      <c r="X414" s="29" t="s">
        <v>16</v>
      </c>
      <c r="Y414" s="29"/>
      <c r="Z414" s="29" t="s">
        <v>16</v>
      </c>
      <c r="AA414" s="29"/>
      <c r="AB414" s="7" t="s">
        <v>16</v>
      </c>
      <c r="AC414" s="29" t="s">
        <v>16</v>
      </c>
      <c r="AD414" s="29"/>
      <c r="AE414" s="7" t="s">
        <v>16</v>
      </c>
      <c r="AF414" s="29" t="s">
        <v>16</v>
      </c>
      <c r="AG414" s="29"/>
      <c r="AH414" s="7" t="s">
        <v>16</v>
      </c>
      <c r="AI414" s="29" t="s">
        <v>16</v>
      </c>
      <c r="AJ414" s="29"/>
      <c r="AK414" s="7" t="s">
        <v>16</v>
      </c>
      <c r="AL414" s="29" t="s">
        <v>16</v>
      </c>
      <c r="AM414" s="29"/>
      <c r="AN414" s="7" t="s">
        <v>16</v>
      </c>
      <c r="AO414" s="7" t="s">
        <v>16</v>
      </c>
      <c r="AP414" s="29" t="s">
        <v>16</v>
      </c>
      <c r="AQ414" s="29"/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7" t="s">
        <v>16</v>
      </c>
      <c r="AZ414" s="29" t="s">
        <v>16</v>
      </c>
      <c r="BA414" s="29"/>
      <c r="BB414" s="29"/>
      <c r="BC414" s="7" t="s">
        <v>16</v>
      </c>
    </row>
    <row r="415" spans="1:55" s="1" customFormat="1" ht="14.1" customHeight="1" x14ac:dyDescent="0.2">
      <c r="A415" s="30" t="s">
        <v>711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1" t="s">
        <v>724</v>
      </c>
      <c r="N415" s="31"/>
      <c r="O415" s="31" t="s">
        <v>354</v>
      </c>
      <c r="P415" s="31"/>
      <c r="Q415" s="31"/>
      <c r="R415" s="31"/>
      <c r="S415" s="31" t="s">
        <v>68</v>
      </c>
      <c r="T415" s="31"/>
      <c r="U415" s="31"/>
      <c r="V415" s="27">
        <f>0</f>
        <v>0</v>
      </c>
      <c r="W415" s="27"/>
      <c r="X415" s="28" t="s">
        <v>243</v>
      </c>
      <c r="Y415" s="28"/>
      <c r="Z415" s="27">
        <f>0</f>
        <v>0</v>
      </c>
      <c r="AA415" s="27"/>
      <c r="AB415" s="14" t="s">
        <v>243</v>
      </c>
      <c r="AC415" s="27">
        <f>0</f>
        <v>0</v>
      </c>
      <c r="AD415" s="27"/>
      <c r="AE415" s="14" t="s">
        <v>243</v>
      </c>
      <c r="AF415" s="27">
        <f>0</f>
        <v>0</v>
      </c>
      <c r="AG415" s="27"/>
      <c r="AH415" s="14" t="s">
        <v>243</v>
      </c>
      <c r="AI415" s="27">
        <f>0</f>
        <v>0</v>
      </c>
      <c r="AJ415" s="27"/>
      <c r="AK415" s="14" t="s">
        <v>243</v>
      </c>
      <c r="AL415" s="27">
        <f>0</f>
        <v>0</v>
      </c>
      <c r="AM415" s="27"/>
      <c r="AN415" s="14" t="s">
        <v>243</v>
      </c>
      <c r="AO415" s="8">
        <f>0</f>
        <v>0</v>
      </c>
      <c r="AP415" s="28" t="s">
        <v>243</v>
      </c>
      <c r="AQ415" s="28"/>
      <c r="AR415" s="8">
        <f>0</f>
        <v>0</v>
      </c>
      <c r="AS415" s="14" t="s">
        <v>243</v>
      </c>
      <c r="AT415" s="8">
        <f>0</f>
        <v>0</v>
      </c>
      <c r="AU415" s="14" t="s">
        <v>243</v>
      </c>
      <c r="AV415" s="8">
        <f>0</f>
        <v>0</v>
      </c>
      <c r="AW415" s="14" t="s">
        <v>243</v>
      </c>
      <c r="AX415" s="8">
        <f>0</f>
        <v>0</v>
      </c>
      <c r="AY415" s="14" t="s">
        <v>243</v>
      </c>
      <c r="AZ415" s="27">
        <f>0</f>
        <v>0</v>
      </c>
      <c r="BA415" s="27"/>
      <c r="BB415" s="27"/>
      <c r="BC415" s="14" t="s">
        <v>243</v>
      </c>
    </row>
    <row r="416" spans="1:55" s="1" customFormat="1" ht="14.1" customHeight="1" x14ac:dyDescent="0.2">
      <c r="A416" s="42" t="s">
        <v>713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38" t="s">
        <v>725</v>
      </c>
      <c r="N416" s="38"/>
      <c r="O416" s="38" t="s">
        <v>354</v>
      </c>
      <c r="P416" s="38"/>
      <c r="Q416" s="38"/>
      <c r="R416" s="38"/>
      <c r="S416" s="38" t="s">
        <v>68</v>
      </c>
      <c r="T416" s="38"/>
      <c r="U416" s="38"/>
      <c r="V416" s="33">
        <f>0</f>
        <v>0</v>
      </c>
      <c r="W416" s="33"/>
      <c r="X416" s="34" t="s">
        <v>243</v>
      </c>
      <c r="Y416" s="34"/>
      <c r="Z416" s="33">
        <f>0</f>
        <v>0</v>
      </c>
      <c r="AA416" s="33"/>
      <c r="AB416" s="4" t="s">
        <v>243</v>
      </c>
      <c r="AC416" s="33">
        <f>0</f>
        <v>0</v>
      </c>
      <c r="AD416" s="33"/>
      <c r="AE416" s="4" t="s">
        <v>243</v>
      </c>
      <c r="AF416" s="33">
        <f>0</f>
        <v>0</v>
      </c>
      <c r="AG416" s="33"/>
      <c r="AH416" s="4" t="s">
        <v>243</v>
      </c>
      <c r="AI416" s="33">
        <f>0</f>
        <v>0</v>
      </c>
      <c r="AJ416" s="33"/>
      <c r="AK416" s="4" t="s">
        <v>243</v>
      </c>
      <c r="AL416" s="33">
        <f>0</f>
        <v>0</v>
      </c>
      <c r="AM416" s="33"/>
      <c r="AN416" s="4" t="s">
        <v>243</v>
      </c>
      <c r="AO416" s="6">
        <f>0</f>
        <v>0</v>
      </c>
      <c r="AP416" s="34" t="s">
        <v>243</v>
      </c>
      <c r="AQ416" s="34"/>
      <c r="AR416" s="6">
        <f>0</f>
        <v>0</v>
      </c>
      <c r="AS416" s="4" t="s">
        <v>243</v>
      </c>
      <c r="AT416" s="6">
        <f>0</f>
        <v>0</v>
      </c>
      <c r="AU416" s="4" t="s">
        <v>243</v>
      </c>
      <c r="AV416" s="6">
        <f>0</f>
        <v>0</v>
      </c>
      <c r="AW416" s="4" t="s">
        <v>243</v>
      </c>
      <c r="AX416" s="6">
        <f>0</f>
        <v>0</v>
      </c>
      <c r="AY416" s="4" t="s">
        <v>243</v>
      </c>
      <c r="AZ416" s="33">
        <f>0</f>
        <v>0</v>
      </c>
      <c r="BA416" s="33"/>
      <c r="BB416" s="33"/>
      <c r="BC416" s="4" t="s">
        <v>243</v>
      </c>
    </row>
    <row r="417" spans="1:55" s="1" customFormat="1" ht="14.1" customHeight="1" x14ac:dyDescent="0.2">
      <c r="A417" s="41" t="s">
        <v>726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8" t="s">
        <v>727</v>
      </c>
      <c r="N417" s="38"/>
      <c r="O417" s="38" t="s">
        <v>400</v>
      </c>
      <c r="P417" s="38"/>
      <c r="Q417" s="38"/>
      <c r="R417" s="38"/>
      <c r="S417" s="38" t="s">
        <v>68</v>
      </c>
      <c r="T417" s="38"/>
      <c r="U417" s="38"/>
      <c r="V417" s="33">
        <f>10134836</f>
        <v>10134836</v>
      </c>
      <c r="W417" s="33"/>
      <c r="X417" s="34" t="s">
        <v>243</v>
      </c>
      <c r="Y417" s="34"/>
      <c r="Z417" s="33">
        <f>0</f>
        <v>0</v>
      </c>
      <c r="AA417" s="33"/>
      <c r="AB417" s="4" t="s">
        <v>243</v>
      </c>
      <c r="AC417" s="33">
        <f>0</f>
        <v>0</v>
      </c>
      <c r="AD417" s="33"/>
      <c r="AE417" s="4" t="s">
        <v>243</v>
      </c>
      <c r="AF417" s="33">
        <f>0</f>
        <v>0</v>
      </c>
      <c r="AG417" s="33"/>
      <c r="AH417" s="4" t="s">
        <v>243</v>
      </c>
      <c r="AI417" s="33">
        <f>0</f>
        <v>0</v>
      </c>
      <c r="AJ417" s="33"/>
      <c r="AK417" s="4" t="s">
        <v>243</v>
      </c>
      <c r="AL417" s="33">
        <f>10134836</f>
        <v>10134836</v>
      </c>
      <c r="AM417" s="33"/>
      <c r="AN417" s="4" t="s">
        <v>243</v>
      </c>
      <c r="AO417" s="6">
        <f>7680328.1</f>
        <v>7680328.0999999996</v>
      </c>
      <c r="AP417" s="34" t="s">
        <v>243</v>
      </c>
      <c r="AQ417" s="34"/>
      <c r="AR417" s="6">
        <f>0</f>
        <v>0</v>
      </c>
      <c r="AS417" s="4" t="s">
        <v>243</v>
      </c>
      <c r="AT417" s="6">
        <f>0</f>
        <v>0</v>
      </c>
      <c r="AU417" s="4" t="s">
        <v>243</v>
      </c>
      <c r="AV417" s="6">
        <f>0</f>
        <v>0</v>
      </c>
      <c r="AW417" s="4" t="s">
        <v>243</v>
      </c>
      <c r="AX417" s="6">
        <f>0</f>
        <v>0</v>
      </c>
      <c r="AY417" s="4" t="s">
        <v>243</v>
      </c>
      <c r="AZ417" s="33">
        <f>7680328.1</f>
        <v>7680328.0999999996</v>
      </c>
      <c r="BA417" s="33"/>
      <c r="BB417" s="33"/>
      <c r="BC417" s="4" t="s">
        <v>243</v>
      </c>
    </row>
    <row r="418" spans="1:55" s="1" customFormat="1" ht="14.1" customHeight="1" x14ac:dyDescent="0.2">
      <c r="A418" s="35" t="s">
        <v>710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6" t="s">
        <v>16</v>
      </c>
      <c r="N418" s="36"/>
      <c r="O418" s="36" t="s">
        <v>16</v>
      </c>
      <c r="P418" s="36"/>
      <c r="Q418" s="36"/>
      <c r="R418" s="36"/>
      <c r="S418" s="36" t="s">
        <v>16</v>
      </c>
      <c r="T418" s="36"/>
      <c r="U418" s="36"/>
      <c r="V418" s="29" t="s">
        <v>16</v>
      </c>
      <c r="W418" s="29"/>
      <c r="X418" s="29" t="s">
        <v>16</v>
      </c>
      <c r="Y418" s="29"/>
      <c r="Z418" s="29" t="s">
        <v>16</v>
      </c>
      <c r="AA418" s="29"/>
      <c r="AB418" s="7" t="s">
        <v>16</v>
      </c>
      <c r="AC418" s="29" t="s">
        <v>16</v>
      </c>
      <c r="AD418" s="29"/>
      <c r="AE418" s="7" t="s">
        <v>16</v>
      </c>
      <c r="AF418" s="29" t="s">
        <v>16</v>
      </c>
      <c r="AG418" s="29"/>
      <c r="AH418" s="7" t="s">
        <v>16</v>
      </c>
      <c r="AI418" s="29" t="s">
        <v>16</v>
      </c>
      <c r="AJ418" s="29"/>
      <c r="AK418" s="7" t="s">
        <v>16</v>
      </c>
      <c r="AL418" s="29" t="s">
        <v>16</v>
      </c>
      <c r="AM418" s="29"/>
      <c r="AN418" s="7" t="s">
        <v>16</v>
      </c>
      <c r="AO418" s="7" t="s">
        <v>16</v>
      </c>
      <c r="AP418" s="29" t="s">
        <v>16</v>
      </c>
      <c r="AQ418" s="29"/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7" t="s">
        <v>16</v>
      </c>
      <c r="AZ418" s="29" t="s">
        <v>16</v>
      </c>
      <c r="BA418" s="29"/>
      <c r="BB418" s="29"/>
      <c r="BC418" s="7" t="s">
        <v>16</v>
      </c>
    </row>
    <row r="419" spans="1:55" s="1" customFormat="1" ht="14.1" customHeight="1" x14ac:dyDescent="0.2">
      <c r="A419" s="30" t="s">
        <v>711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1" t="s">
        <v>728</v>
      </c>
      <c r="N419" s="31"/>
      <c r="O419" s="31" t="s">
        <v>400</v>
      </c>
      <c r="P419" s="31"/>
      <c r="Q419" s="31"/>
      <c r="R419" s="31"/>
      <c r="S419" s="31" t="s">
        <v>68</v>
      </c>
      <c r="T419" s="31"/>
      <c r="U419" s="31"/>
      <c r="V419" s="27">
        <f>0</f>
        <v>0</v>
      </c>
      <c r="W419" s="27"/>
      <c r="X419" s="28" t="s">
        <v>243</v>
      </c>
      <c r="Y419" s="28"/>
      <c r="Z419" s="27">
        <f>0</f>
        <v>0</v>
      </c>
      <c r="AA419" s="27"/>
      <c r="AB419" s="14" t="s">
        <v>243</v>
      </c>
      <c r="AC419" s="27">
        <f>0</f>
        <v>0</v>
      </c>
      <c r="AD419" s="27"/>
      <c r="AE419" s="14" t="s">
        <v>243</v>
      </c>
      <c r="AF419" s="27">
        <f>0</f>
        <v>0</v>
      </c>
      <c r="AG419" s="27"/>
      <c r="AH419" s="14" t="s">
        <v>243</v>
      </c>
      <c r="AI419" s="27">
        <f>0</f>
        <v>0</v>
      </c>
      <c r="AJ419" s="27"/>
      <c r="AK419" s="14" t="s">
        <v>243</v>
      </c>
      <c r="AL419" s="27">
        <f>0</f>
        <v>0</v>
      </c>
      <c r="AM419" s="27"/>
      <c r="AN419" s="14" t="s">
        <v>243</v>
      </c>
      <c r="AO419" s="8">
        <f>0</f>
        <v>0</v>
      </c>
      <c r="AP419" s="28" t="s">
        <v>243</v>
      </c>
      <c r="AQ419" s="28"/>
      <c r="AR419" s="8">
        <f>0</f>
        <v>0</v>
      </c>
      <c r="AS419" s="14" t="s">
        <v>243</v>
      </c>
      <c r="AT419" s="8">
        <f>0</f>
        <v>0</v>
      </c>
      <c r="AU419" s="14" t="s">
        <v>243</v>
      </c>
      <c r="AV419" s="8">
        <f>0</f>
        <v>0</v>
      </c>
      <c r="AW419" s="14" t="s">
        <v>243</v>
      </c>
      <c r="AX419" s="8">
        <f>0</f>
        <v>0</v>
      </c>
      <c r="AY419" s="14" t="s">
        <v>243</v>
      </c>
      <c r="AZ419" s="27">
        <f>0</f>
        <v>0</v>
      </c>
      <c r="BA419" s="27"/>
      <c r="BB419" s="27"/>
      <c r="BC419" s="14" t="s">
        <v>243</v>
      </c>
    </row>
    <row r="420" spans="1:55" s="1" customFormat="1" ht="14.1" customHeight="1" x14ac:dyDescent="0.2">
      <c r="A420" s="42" t="s">
        <v>713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38" t="s">
        <v>729</v>
      </c>
      <c r="N420" s="38"/>
      <c r="O420" s="38" t="s">
        <v>400</v>
      </c>
      <c r="P420" s="38"/>
      <c r="Q420" s="38"/>
      <c r="R420" s="38"/>
      <c r="S420" s="38" t="s">
        <v>68</v>
      </c>
      <c r="T420" s="38"/>
      <c r="U420" s="38"/>
      <c r="V420" s="33">
        <f>0</f>
        <v>0</v>
      </c>
      <c r="W420" s="33"/>
      <c r="X420" s="34" t="s">
        <v>243</v>
      </c>
      <c r="Y420" s="34"/>
      <c r="Z420" s="33">
        <f>0</f>
        <v>0</v>
      </c>
      <c r="AA420" s="33"/>
      <c r="AB420" s="4" t="s">
        <v>243</v>
      </c>
      <c r="AC420" s="33">
        <f>0</f>
        <v>0</v>
      </c>
      <c r="AD420" s="33"/>
      <c r="AE420" s="4" t="s">
        <v>243</v>
      </c>
      <c r="AF420" s="33">
        <f>0</f>
        <v>0</v>
      </c>
      <c r="AG420" s="33"/>
      <c r="AH420" s="4" t="s">
        <v>243</v>
      </c>
      <c r="AI420" s="33">
        <f>0</f>
        <v>0</v>
      </c>
      <c r="AJ420" s="33"/>
      <c r="AK420" s="4" t="s">
        <v>243</v>
      </c>
      <c r="AL420" s="33">
        <f>0</f>
        <v>0</v>
      </c>
      <c r="AM420" s="33"/>
      <c r="AN420" s="4" t="s">
        <v>243</v>
      </c>
      <c r="AO420" s="6">
        <f>0</f>
        <v>0</v>
      </c>
      <c r="AP420" s="34" t="s">
        <v>243</v>
      </c>
      <c r="AQ420" s="34"/>
      <c r="AR420" s="6">
        <f>0</f>
        <v>0</v>
      </c>
      <c r="AS420" s="4" t="s">
        <v>243</v>
      </c>
      <c r="AT420" s="6">
        <f>0</f>
        <v>0</v>
      </c>
      <c r="AU420" s="4" t="s">
        <v>243</v>
      </c>
      <c r="AV420" s="6">
        <f>0</f>
        <v>0</v>
      </c>
      <c r="AW420" s="4" t="s">
        <v>243</v>
      </c>
      <c r="AX420" s="6">
        <f>0</f>
        <v>0</v>
      </c>
      <c r="AY420" s="4" t="s">
        <v>243</v>
      </c>
      <c r="AZ420" s="33">
        <f>0</f>
        <v>0</v>
      </c>
      <c r="BA420" s="33"/>
      <c r="BB420" s="33"/>
      <c r="BC420" s="4" t="s">
        <v>243</v>
      </c>
    </row>
    <row r="421" spans="1:55" s="1" customFormat="1" ht="14.1" customHeight="1" x14ac:dyDescent="0.2">
      <c r="A421" s="41" t="s">
        <v>730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8" t="s">
        <v>731</v>
      </c>
      <c r="N421" s="38"/>
      <c r="O421" s="38" t="s">
        <v>412</v>
      </c>
      <c r="P421" s="38"/>
      <c r="Q421" s="38"/>
      <c r="R421" s="38"/>
      <c r="S421" s="38" t="s">
        <v>68</v>
      </c>
      <c r="T421" s="38"/>
      <c r="U421" s="38"/>
      <c r="V421" s="33">
        <f>0</f>
        <v>0</v>
      </c>
      <c r="W421" s="33"/>
      <c r="X421" s="34" t="s">
        <v>243</v>
      </c>
      <c r="Y421" s="34"/>
      <c r="Z421" s="33">
        <f>0</f>
        <v>0</v>
      </c>
      <c r="AA421" s="33"/>
      <c r="AB421" s="4" t="s">
        <v>243</v>
      </c>
      <c r="AC421" s="33">
        <f>0</f>
        <v>0</v>
      </c>
      <c r="AD421" s="33"/>
      <c r="AE421" s="4" t="s">
        <v>243</v>
      </c>
      <c r="AF421" s="33">
        <f>0</f>
        <v>0</v>
      </c>
      <c r="AG421" s="33"/>
      <c r="AH421" s="4" t="s">
        <v>243</v>
      </c>
      <c r="AI421" s="33">
        <f>0</f>
        <v>0</v>
      </c>
      <c r="AJ421" s="33"/>
      <c r="AK421" s="4" t="s">
        <v>243</v>
      </c>
      <c r="AL421" s="33">
        <f>0</f>
        <v>0</v>
      </c>
      <c r="AM421" s="33"/>
      <c r="AN421" s="4" t="s">
        <v>243</v>
      </c>
      <c r="AO421" s="6">
        <f>0</f>
        <v>0</v>
      </c>
      <c r="AP421" s="34" t="s">
        <v>243</v>
      </c>
      <c r="AQ421" s="34"/>
      <c r="AR421" s="6">
        <f>0</f>
        <v>0</v>
      </c>
      <c r="AS421" s="4" t="s">
        <v>243</v>
      </c>
      <c r="AT421" s="6">
        <f>0</f>
        <v>0</v>
      </c>
      <c r="AU421" s="4" t="s">
        <v>243</v>
      </c>
      <c r="AV421" s="6">
        <f>0</f>
        <v>0</v>
      </c>
      <c r="AW421" s="4" t="s">
        <v>243</v>
      </c>
      <c r="AX421" s="6">
        <f>0</f>
        <v>0</v>
      </c>
      <c r="AY421" s="4" t="s">
        <v>243</v>
      </c>
      <c r="AZ421" s="33">
        <f>0</f>
        <v>0</v>
      </c>
      <c r="BA421" s="33"/>
      <c r="BB421" s="33"/>
      <c r="BC421" s="4" t="s">
        <v>243</v>
      </c>
    </row>
    <row r="422" spans="1:55" s="1" customFormat="1" ht="14.1" customHeight="1" x14ac:dyDescent="0.2">
      <c r="A422" s="35" t="s">
        <v>710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6" t="s">
        <v>16</v>
      </c>
      <c r="N422" s="36"/>
      <c r="O422" s="36" t="s">
        <v>16</v>
      </c>
      <c r="P422" s="36"/>
      <c r="Q422" s="36"/>
      <c r="R422" s="36"/>
      <c r="S422" s="36" t="s">
        <v>16</v>
      </c>
      <c r="T422" s="36"/>
      <c r="U422" s="36"/>
      <c r="V422" s="29" t="s">
        <v>16</v>
      </c>
      <c r="W422" s="29"/>
      <c r="X422" s="29" t="s">
        <v>16</v>
      </c>
      <c r="Y422" s="29"/>
      <c r="Z422" s="29" t="s">
        <v>16</v>
      </c>
      <c r="AA422" s="29"/>
      <c r="AB422" s="7" t="s">
        <v>16</v>
      </c>
      <c r="AC422" s="29" t="s">
        <v>16</v>
      </c>
      <c r="AD422" s="29"/>
      <c r="AE422" s="7" t="s">
        <v>16</v>
      </c>
      <c r="AF422" s="29" t="s">
        <v>16</v>
      </c>
      <c r="AG422" s="29"/>
      <c r="AH422" s="7" t="s">
        <v>16</v>
      </c>
      <c r="AI422" s="29" t="s">
        <v>16</v>
      </c>
      <c r="AJ422" s="29"/>
      <c r="AK422" s="7" t="s">
        <v>16</v>
      </c>
      <c r="AL422" s="29" t="s">
        <v>16</v>
      </c>
      <c r="AM422" s="29"/>
      <c r="AN422" s="7" t="s">
        <v>16</v>
      </c>
      <c r="AO422" s="7" t="s">
        <v>16</v>
      </c>
      <c r="AP422" s="29" t="s">
        <v>16</v>
      </c>
      <c r="AQ422" s="29"/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7" t="s">
        <v>16</v>
      </c>
      <c r="AZ422" s="29" t="s">
        <v>16</v>
      </c>
      <c r="BA422" s="29"/>
      <c r="BB422" s="29"/>
      <c r="BC422" s="7" t="s">
        <v>16</v>
      </c>
    </row>
    <row r="423" spans="1:55" s="1" customFormat="1" ht="14.1" customHeight="1" x14ac:dyDescent="0.2">
      <c r="A423" s="30" t="s">
        <v>711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 t="s">
        <v>732</v>
      </c>
      <c r="N423" s="31"/>
      <c r="O423" s="31" t="s">
        <v>412</v>
      </c>
      <c r="P423" s="31"/>
      <c r="Q423" s="31"/>
      <c r="R423" s="31"/>
      <c r="S423" s="31" t="s">
        <v>68</v>
      </c>
      <c r="T423" s="31"/>
      <c r="U423" s="31"/>
      <c r="V423" s="27">
        <f>0</f>
        <v>0</v>
      </c>
      <c r="W423" s="27"/>
      <c r="X423" s="28" t="s">
        <v>243</v>
      </c>
      <c r="Y423" s="28"/>
      <c r="Z423" s="27">
        <f>0</f>
        <v>0</v>
      </c>
      <c r="AA423" s="27"/>
      <c r="AB423" s="14" t="s">
        <v>243</v>
      </c>
      <c r="AC423" s="27">
        <f>0</f>
        <v>0</v>
      </c>
      <c r="AD423" s="27"/>
      <c r="AE423" s="14" t="s">
        <v>243</v>
      </c>
      <c r="AF423" s="27">
        <f>0</f>
        <v>0</v>
      </c>
      <c r="AG423" s="27"/>
      <c r="AH423" s="14" t="s">
        <v>243</v>
      </c>
      <c r="AI423" s="27">
        <f>0</f>
        <v>0</v>
      </c>
      <c r="AJ423" s="27"/>
      <c r="AK423" s="14" t="s">
        <v>243</v>
      </c>
      <c r="AL423" s="27">
        <f>0</f>
        <v>0</v>
      </c>
      <c r="AM423" s="27"/>
      <c r="AN423" s="14" t="s">
        <v>243</v>
      </c>
      <c r="AO423" s="8">
        <f>0</f>
        <v>0</v>
      </c>
      <c r="AP423" s="28" t="s">
        <v>243</v>
      </c>
      <c r="AQ423" s="28"/>
      <c r="AR423" s="8">
        <f>0</f>
        <v>0</v>
      </c>
      <c r="AS423" s="14" t="s">
        <v>243</v>
      </c>
      <c r="AT423" s="8">
        <f>0</f>
        <v>0</v>
      </c>
      <c r="AU423" s="14" t="s">
        <v>243</v>
      </c>
      <c r="AV423" s="8">
        <f>0</f>
        <v>0</v>
      </c>
      <c r="AW423" s="14" t="s">
        <v>243</v>
      </c>
      <c r="AX423" s="8">
        <f>0</f>
        <v>0</v>
      </c>
      <c r="AY423" s="14" t="s">
        <v>243</v>
      </c>
      <c r="AZ423" s="27">
        <f>0</f>
        <v>0</v>
      </c>
      <c r="BA423" s="27"/>
      <c r="BB423" s="27"/>
      <c r="BC423" s="14" t="s">
        <v>243</v>
      </c>
    </row>
    <row r="424" spans="1:55" s="1" customFormat="1" ht="14.1" customHeight="1" x14ac:dyDescent="0.2">
      <c r="A424" s="42" t="s">
        <v>713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38" t="s">
        <v>733</v>
      </c>
      <c r="N424" s="38"/>
      <c r="O424" s="38" t="s">
        <v>412</v>
      </c>
      <c r="P424" s="38"/>
      <c r="Q424" s="38"/>
      <c r="R424" s="38"/>
      <c r="S424" s="38" t="s">
        <v>68</v>
      </c>
      <c r="T424" s="38"/>
      <c r="U424" s="38"/>
      <c r="V424" s="33">
        <f>0</f>
        <v>0</v>
      </c>
      <c r="W424" s="33"/>
      <c r="X424" s="34" t="s">
        <v>243</v>
      </c>
      <c r="Y424" s="34"/>
      <c r="Z424" s="33">
        <f>0</f>
        <v>0</v>
      </c>
      <c r="AA424" s="33"/>
      <c r="AB424" s="4" t="s">
        <v>243</v>
      </c>
      <c r="AC424" s="33">
        <f>0</f>
        <v>0</v>
      </c>
      <c r="AD424" s="33"/>
      <c r="AE424" s="4" t="s">
        <v>243</v>
      </c>
      <c r="AF424" s="33">
        <f>0</f>
        <v>0</v>
      </c>
      <c r="AG424" s="33"/>
      <c r="AH424" s="4" t="s">
        <v>243</v>
      </c>
      <c r="AI424" s="33">
        <f>0</f>
        <v>0</v>
      </c>
      <c r="AJ424" s="33"/>
      <c r="AK424" s="4" t="s">
        <v>243</v>
      </c>
      <c r="AL424" s="33">
        <f>0</f>
        <v>0</v>
      </c>
      <c r="AM424" s="33"/>
      <c r="AN424" s="4" t="s">
        <v>243</v>
      </c>
      <c r="AO424" s="6">
        <f>0</f>
        <v>0</v>
      </c>
      <c r="AP424" s="34" t="s">
        <v>243</v>
      </c>
      <c r="AQ424" s="34"/>
      <c r="AR424" s="6">
        <f>0</f>
        <v>0</v>
      </c>
      <c r="AS424" s="4" t="s">
        <v>243</v>
      </c>
      <c r="AT424" s="6">
        <f>0</f>
        <v>0</v>
      </c>
      <c r="AU424" s="4" t="s">
        <v>243</v>
      </c>
      <c r="AV424" s="6">
        <f>0</f>
        <v>0</v>
      </c>
      <c r="AW424" s="4" t="s">
        <v>243</v>
      </c>
      <c r="AX424" s="6">
        <f>0</f>
        <v>0</v>
      </c>
      <c r="AY424" s="4" t="s">
        <v>243</v>
      </c>
      <c r="AZ424" s="33">
        <f>0</f>
        <v>0</v>
      </c>
      <c r="BA424" s="33"/>
      <c r="BB424" s="33"/>
      <c r="BC424" s="4" t="s">
        <v>243</v>
      </c>
    </row>
    <row r="425" spans="1:55" s="1" customFormat="1" ht="14.1" customHeight="1" x14ac:dyDescent="0.2">
      <c r="A425" s="41" t="s">
        <v>734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8" t="s">
        <v>735</v>
      </c>
      <c r="N425" s="38"/>
      <c r="O425" s="38" t="s">
        <v>467</v>
      </c>
      <c r="P425" s="38"/>
      <c r="Q425" s="38"/>
      <c r="R425" s="38"/>
      <c r="S425" s="38" t="s">
        <v>68</v>
      </c>
      <c r="T425" s="38"/>
      <c r="U425" s="38"/>
      <c r="V425" s="33">
        <f>0</f>
        <v>0</v>
      </c>
      <c r="W425" s="33"/>
      <c r="X425" s="34" t="s">
        <v>243</v>
      </c>
      <c r="Y425" s="34"/>
      <c r="Z425" s="33">
        <f>0</f>
        <v>0</v>
      </c>
      <c r="AA425" s="33"/>
      <c r="AB425" s="4" t="s">
        <v>243</v>
      </c>
      <c r="AC425" s="33">
        <f>0</f>
        <v>0</v>
      </c>
      <c r="AD425" s="33"/>
      <c r="AE425" s="4" t="s">
        <v>243</v>
      </c>
      <c r="AF425" s="33">
        <f>0</f>
        <v>0</v>
      </c>
      <c r="AG425" s="33"/>
      <c r="AH425" s="4" t="s">
        <v>243</v>
      </c>
      <c r="AI425" s="33">
        <f>0</f>
        <v>0</v>
      </c>
      <c r="AJ425" s="33"/>
      <c r="AK425" s="4" t="s">
        <v>243</v>
      </c>
      <c r="AL425" s="33">
        <f>0</f>
        <v>0</v>
      </c>
      <c r="AM425" s="33"/>
      <c r="AN425" s="4" t="s">
        <v>243</v>
      </c>
      <c r="AO425" s="6">
        <f>0</f>
        <v>0</v>
      </c>
      <c r="AP425" s="34" t="s">
        <v>243</v>
      </c>
      <c r="AQ425" s="34"/>
      <c r="AR425" s="6">
        <f>0</f>
        <v>0</v>
      </c>
      <c r="AS425" s="4" t="s">
        <v>243</v>
      </c>
      <c r="AT425" s="6">
        <f>0</f>
        <v>0</v>
      </c>
      <c r="AU425" s="4" t="s">
        <v>243</v>
      </c>
      <c r="AV425" s="6">
        <f>0</f>
        <v>0</v>
      </c>
      <c r="AW425" s="4" t="s">
        <v>243</v>
      </c>
      <c r="AX425" s="6">
        <f>0</f>
        <v>0</v>
      </c>
      <c r="AY425" s="4" t="s">
        <v>243</v>
      </c>
      <c r="AZ425" s="33">
        <f>0</f>
        <v>0</v>
      </c>
      <c r="BA425" s="33"/>
      <c r="BB425" s="33"/>
      <c r="BC425" s="4" t="s">
        <v>243</v>
      </c>
    </row>
    <row r="426" spans="1:55" s="1" customFormat="1" ht="14.1" customHeight="1" x14ac:dyDescent="0.2">
      <c r="A426" s="35" t="s">
        <v>710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6" t="s">
        <v>16</v>
      </c>
      <c r="N426" s="36"/>
      <c r="O426" s="36" t="s">
        <v>16</v>
      </c>
      <c r="P426" s="36"/>
      <c r="Q426" s="36"/>
      <c r="R426" s="36"/>
      <c r="S426" s="36" t="s">
        <v>16</v>
      </c>
      <c r="T426" s="36"/>
      <c r="U426" s="36"/>
      <c r="V426" s="29" t="s">
        <v>16</v>
      </c>
      <c r="W426" s="29"/>
      <c r="X426" s="29" t="s">
        <v>16</v>
      </c>
      <c r="Y426" s="29"/>
      <c r="Z426" s="29" t="s">
        <v>16</v>
      </c>
      <c r="AA426" s="29"/>
      <c r="AB426" s="7" t="s">
        <v>16</v>
      </c>
      <c r="AC426" s="29" t="s">
        <v>16</v>
      </c>
      <c r="AD426" s="29"/>
      <c r="AE426" s="7" t="s">
        <v>16</v>
      </c>
      <c r="AF426" s="29" t="s">
        <v>16</v>
      </c>
      <c r="AG426" s="29"/>
      <c r="AH426" s="7" t="s">
        <v>16</v>
      </c>
      <c r="AI426" s="29" t="s">
        <v>16</v>
      </c>
      <c r="AJ426" s="29"/>
      <c r="AK426" s="7" t="s">
        <v>16</v>
      </c>
      <c r="AL426" s="29" t="s">
        <v>16</v>
      </c>
      <c r="AM426" s="29"/>
      <c r="AN426" s="7" t="s">
        <v>16</v>
      </c>
      <c r="AO426" s="7" t="s">
        <v>16</v>
      </c>
      <c r="AP426" s="29" t="s">
        <v>16</v>
      </c>
      <c r="AQ426" s="29"/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7" t="s">
        <v>16</v>
      </c>
      <c r="AZ426" s="29" t="s">
        <v>16</v>
      </c>
      <c r="BA426" s="29"/>
      <c r="BB426" s="29"/>
      <c r="BC426" s="7" t="s">
        <v>16</v>
      </c>
    </row>
    <row r="427" spans="1:55" s="1" customFormat="1" ht="14.1" customHeight="1" x14ac:dyDescent="0.2">
      <c r="A427" s="30" t="s">
        <v>711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1" t="s">
        <v>736</v>
      </c>
      <c r="N427" s="31"/>
      <c r="O427" s="31" t="s">
        <v>467</v>
      </c>
      <c r="P427" s="31"/>
      <c r="Q427" s="31"/>
      <c r="R427" s="31"/>
      <c r="S427" s="31" t="s">
        <v>68</v>
      </c>
      <c r="T427" s="31"/>
      <c r="U427" s="31"/>
      <c r="V427" s="27">
        <f>0</f>
        <v>0</v>
      </c>
      <c r="W427" s="27"/>
      <c r="X427" s="28" t="s">
        <v>243</v>
      </c>
      <c r="Y427" s="28"/>
      <c r="Z427" s="27">
        <f>0</f>
        <v>0</v>
      </c>
      <c r="AA427" s="27"/>
      <c r="AB427" s="14" t="s">
        <v>243</v>
      </c>
      <c r="AC427" s="27">
        <f>0</f>
        <v>0</v>
      </c>
      <c r="AD427" s="27"/>
      <c r="AE427" s="14" t="s">
        <v>243</v>
      </c>
      <c r="AF427" s="27">
        <f>0</f>
        <v>0</v>
      </c>
      <c r="AG427" s="27"/>
      <c r="AH427" s="14" t="s">
        <v>243</v>
      </c>
      <c r="AI427" s="27">
        <f>0</f>
        <v>0</v>
      </c>
      <c r="AJ427" s="27"/>
      <c r="AK427" s="14" t="s">
        <v>243</v>
      </c>
      <c r="AL427" s="27">
        <f>0</f>
        <v>0</v>
      </c>
      <c r="AM427" s="27"/>
      <c r="AN427" s="14" t="s">
        <v>243</v>
      </c>
      <c r="AO427" s="8">
        <f>0</f>
        <v>0</v>
      </c>
      <c r="AP427" s="28" t="s">
        <v>243</v>
      </c>
      <c r="AQ427" s="28"/>
      <c r="AR427" s="8">
        <f>0</f>
        <v>0</v>
      </c>
      <c r="AS427" s="14" t="s">
        <v>243</v>
      </c>
      <c r="AT427" s="8">
        <f>0</f>
        <v>0</v>
      </c>
      <c r="AU427" s="14" t="s">
        <v>243</v>
      </c>
      <c r="AV427" s="8">
        <f>0</f>
        <v>0</v>
      </c>
      <c r="AW427" s="14" t="s">
        <v>243</v>
      </c>
      <c r="AX427" s="8">
        <f>0</f>
        <v>0</v>
      </c>
      <c r="AY427" s="14" t="s">
        <v>243</v>
      </c>
      <c r="AZ427" s="27">
        <f>0</f>
        <v>0</v>
      </c>
      <c r="BA427" s="27"/>
      <c r="BB427" s="27"/>
      <c r="BC427" s="14" t="s">
        <v>243</v>
      </c>
    </row>
    <row r="428" spans="1:55" s="1" customFormat="1" ht="14.1" customHeight="1" x14ac:dyDescent="0.2">
      <c r="A428" s="42" t="s">
        <v>713</v>
      </c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38" t="s">
        <v>737</v>
      </c>
      <c r="N428" s="38"/>
      <c r="O428" s="38" t="s">
        <v>467</v>
      </c>
      <c r="P428" s="38"/>
      <c r="Q428" s="38"/>
      <c r="R428" s="38"/>
      <c r="S428" s="38" t="s">
        <v>68</v>
      </c>
      <c r="T428" s="38"/>
      <c r="U428" s="38"/>
      <c r="V428" s="33">
        <f>0</f>
        <v>0</v>
      </c>
      <c r="W428" s="33"/>
      <c r="X428" s="34" t="s">
        <v>243</v>
      </c>
      <c r="Y428" s="34"/>
      <c r="Z428" s="33">
        <f>0</f>
        <v>0</v>
      </c>
      <c r="AA428" s="33"/>
      <c r="AB428" s="4" t="s">
        <v>243</v>
      </c>
      <c r="AC428" s="33">
        <f>0</f>
        <v>0</v>
      </c>
      <c r="AD428" s="33"/>
      <c r="AE428" s="4" t="s">
        <v>243</v>
      </c>
      <c r="AF428" s="33">
        <f>0</f>
        <v>0</v>
      </c>
      <c r="AG428" s="33"/>
      <c r="AH428" s="4" t="s">
        <v>243</v>
      </c>
      <c r="AI428" s="33">
        <f>0</f>
        <v>0</v>
      </c>
      <c r="AJ428" s="33"/>
      <c r="AK428" s="4" t="s">
        <v>243</v>
      </c>
      <c r="AL428" s="33">
        <f>0</f>
        <v>0</v>
      </c>
      <c r="AM428" s="33"/>
      <c r="AN428" s="4" t="s">
        <v>243</v>
      </c>
      <c r="AO428" s="6">
        <f>0</f>
        <v>0</v>
      </c>
      <c r="AP428" s="34" t="s">
        <v>243</v>
      </c>
      <c r="AQ428" s="34"/>
      <c r="AR428" s="6">
        <f>0</f>
        <v>0</v>
      </c>
      <c r="AS428" s="4" t="s">
        <v>243</v>
      </c>
      <c r="AT428" s="6">
        <f>0</f>
        <v>0</v>
      </c>
      <c r="AU428" s="4" t="s">
        <v>243</v>
      </c>
      <c r="AV428" s="6">
        <f>0</f>
        <v>0</v>
      </c>
      <c r="AW428" s="4" t="s">
        <v>243</v>
      </c>
      <c r="AX428" s="6">
        <f>0</f>
        <v>0</v>
      </c>
      <c r="AY428" s="4" t="s">
        <v>243</v>
      </c>
      <c r="AZ428" s="33">
        <f>0</f>
        <v>0</v>
      </c>
      <c r="BA428" s="33"/>
      <c r="BB428" s="33"/>
      <c r="BC428" s="4" t="s">
        <v>243</v>
      </c>
    </row>
    <row r="429" spans="1:55" s="1" customFormat="1" ht="14.1" customHeight="1" x14ac:dyDescent="0.2">
      <c r="A429" s="41" t="s">
        <v>738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8" t="s">
        <v>739</v>
      </c>
      <c r="N429" s="38"/>
      <c r="O429" s="38" t="s">
        <v>467</v>
      </c>
      <c r="P429" s="38"/>
      <c r="Q429" s="38"/>
      <c r="R429" s="38"/>
      <c r="S429" s="38" t="s">
        <v>68</v>
      </c>
      <c r="T429" s="38"/>
      <c r="U429" s="38"/>
      <c r="V429" s="33">
        <f>0</f>
        <v>0</v>
      </c>
      <c r="W429" s="33"/>
      <c r="X429" s="34" t="s">
        <v>243</v>
      </c>
      <c r="Y429" s="34"/>
      <c r="Z429" s="33">
        <f>0</f>
        <v>0</v>
      </c>
      <c r="AA429" s="33"/>
      <c r="AB429" s="4" t="s">
        <v>243</v>
      </c>
      <c r="AC429" s="33">
        <f>0</f>
        <v>0</v>
      </c>
      <c r="AD429" s="33"/>
      <c r="AE429" s="4" t="s">
        <v>243</v>
      </c>
      <c r="AF429" s="33">
        <f>0</f>
        <v>0</v>
      </c>
      <c r="AG429" s="33"/>
      <c r="AH429" s="4" t="s">
        <v>243</v>
      </c>
      <c r="AI429" s="33">
        <f>0</f>
        <v>0</v>
      </c>
      <c r="AJ429" s="33"/>
      <c r="AK429" s="4" t="s">
        <v>243</v>
      </c>
      <c r="AL429" s="33">
        <f>0</f>
        <v>0</v>
      </c>
      <c r="AM429" s="33"/>
      <c r="AN429" s="4" t="s">
        <v>243</v>
      </c>
      <c r="AO429" s="6">
        <f>0</f>
        <v>0</v>
      </c>
      <c r="AP429" s="34" t="s">
        <v>243</v>
      </c>
      <c r="AQ429" s="34"/>
      <c r="AR429" s="6">
        <f>0</f>
        <v>0</v>
      </c>
      <c r="AS429" s="4" t="s">
        <v>243</v>
      </c>
      <c r="AT429" s="6">
        <f>0</f>
        <v>0</v>
      </c>
      <c r="AU429" s="4" t="s">
        <v>243</v>
      </c>
      <c r="AV429" s="6">
        <f>0</f>
        <v>0</v>
      </c>
      <c r="AW429" s="4" t="s">
        <v>243</v>
      </c>
      <c r="AX429" s="6">
        <f>0</f>
        <v>0</v>
      </c>
      <c r="AY429" s="4" t="s">
        <v>243</v>
      </c>
      <c r="AZ429" s="33">
        <f>0</f>
        <v>0</v>
      </c>
      <c r="BA429" s="33"/>
      <c r="BB429" s="33"/>
      <c r="BC429" s="4" t="s">
        <v>243</v>
      </c>
    </row>
    <row r="430" spans="1:55" s="1" customFormat="1" ht="14.1" customHeight="1" x14ac:dyDescent="0.2">
      <c r="A430" s="35" t="s">
        <v>710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6" t="s">
        <v>16</v>
      </c>
      <c r="N430" s="36"/>
      <c r="O430" s="36" t="s">
        <v>16</v>
      </c>
      <c r="P430" s="36"/>
      <c r="Q430" s="36"/>
      <c r="R430" s="36"/>
      <c r="S430" s="36" t="s">
        <v>16</v>
      </c>
      <c r="T430" s="36"/>
      <c r="U430" s="36"/>
      <c r="V430" s="29" t="s">
        <v>16</v>
      </c>
      <c r="W430" s="29"/>
      <c r="X430" s="29" t="s">
        <v>16</v>
      </c>
      <c r="Y430" s="29"/>
      <c r="Z430" s="29" t="s">
        <v>16</v>
      </c>
      <c r="AA430" s="29"/>
      <c r="AB430" s="7" t="s">
        <v>16</v>
      </c>
      <c r="AC430" s="29" t="s">
        <v>16</v>
      </c>
      <c r="AD430" s="29"/>
      <c r="AE430" s="7" t="s">
        <v>16</v>
      </c>
      <c r="AF430" s="29" t="s">
        <v>16</v>
      </c>
      <c r="AG430" s="29"/>
      <c r="AH430" s="7" t="s">
        <v>16</v>
      </c>
      <c r="AI430" s="29" t="s">
        <v>16</v>
      </c>
      <c r="AJ430" s="29"/>
      <c r="AK430" s="7" t="s">
        <v>16</v>
      </c>
      <c r="AL430" s="29" t="s">
        <v>16</v>
      </c>
      <c r="AM430" s="29"/>
      <c r="AN430" s="7" t="s">
        <v>16</v>
      </c>
      <c r="AO430" s="7" t="s">
        <v>16</v>
      </c>
      <c r="AP430" s="29" t="s">
        <v>16</v>
      </c>
      <c r="AQ430" s="29"/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7" t="s">
        <v>16</v>
      </c>
      <c r="AZ430" s="29" t="s">
        <v>16</v>
      </c>
      <c r="BA430" s="29"/>
      <c r="BB430" s="29"/>
      <c r="BC430" s="7" t="s">
        <v>16</v>
      </c>
    </row>
    <row r="431" spans="1:55" s="1" customFormat="1" ht="14.1" customHeight="1" x14ac:dyDescent="0.2">
      <c r="A431" s="30" t="s">
        <v>711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1" t="s">
        <v>740</v>
      </c>
      <c r="N431" s="31"/>
      <c r="O431" s="31" t="s">
        <v>741</v>
      </c>
      <c r="P431" s="31"/>
      <c r="Q431" s="31"/>
      <c r="R431" s="31"/>
      <c r="S431" s="31" t="s">
        <v>68</v>
      </c>
      <c r="T431" s="31"/>
      <c r="U431" s="31"/>
      <c r="V431" s="27">
        <f>0</f>
        <v>0</v>
      </c>
      <c r="W431" s="27"/>
      <c r="X431" s="28" t="s">
        <v>243</v>
      </c>
      <c r="Y431" s="28"/>
      <c r="Z431" s="27">
        <f>0</f>
        <v>0</v>
      </c>
      <c r="AA431" s="27"/>
      <c r="AB431" s="14" t="s">
        <v>243</v>
      </c>
      <c r="AC431" s="27">
        <f>0</f>
        <v>0</v>
      </c>
      <c r="AD431" s="27"/>
      <c r="AE431" s="14" t="s">
        <v>243</v>
      </c>
      <c r="AF431" s="27">
        <f>0</f>
        <v>0</v>
      </c>
      <c r="AG431" s="27"/>
      <c r="AH431" s="14" t="s">
        <v>243</v>
      </c>
      <c r="AI431" s="27">
        <f>0</f>
        <v>0</v>
      </c>
      <c r="AJ431" s="27"/>
      <c r="AK431" s="14" t="s">
        <v>243</v>
      </c>
      <c r="AL431" s="27">
        <f>0</f>
        <v>0</v>
      </c>
      <c r="AM431" s="27"/>
      <c r="AN431" s="14" t="s">
        <v>243</v>
      </c>
      <c r="AO431" s="8">
        <f>0</f>
        <v>0</v>
      </c>
      <c r="AP431" s="28" t="s">
        <v>243</v>
      </c>
      <c r="AQ431" s="28"/>
      <c r="AR431" s="8">
        <f>0</f>
        <v>0</v>
      </c>
      <c r="AS431" s="14" t="s">
        <v>243</v>
      </c>
      <c r="AT431" s="8">
        <f>0</f>
        <v>0</v>
      </c>
      <c r="AU431" s="14" t="s">
        <v>243</v>
      </c>
      <c r="AV431" s="8">
        <f>0</f>
        <v>0</v>
      </c>
      <c r="AW431" s="14" t="s">
        <v>243</v>
      </c>
      <c r="AX431" s="8">
        <f>0</f>
        <v>0</v>
      </c>
      <c r="AY431" s="14" t="s">
        <v>243</v>
      </c>
      <c r="AZ431" s="27">
        <f>0</f>
        <v>0</v>
      </c>
      <c r="BA431" s="27"/>
      <c r="BB431" s="27"/>
      <c r="BC431" s="14" t="s">
        <v>243</v>
      </c>
    </row>
    <row r="432" spans="1:55" s="1" customFormat="1" ht="14.1" customHeight="1" x14ac:dyDescent="0.2">
      <c r="A432" s="42" t="s">
        <v>713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38" t="s">
        <v>742</v>
      </c>
      <c r="N432" s="38"/>
      <c r="O432" s="38" t="s">
        <v>741</v>
      </c>
      <c r="P432" s="38"/>
      <c r="Q432" s="38"/>
      <c r="R432" s="38"/>
      <c r="S432" s="38" t="s">
        <v>68</v>
      </c>
      <c r="T432" s="38"/>
      <c r="U432" s="38"/>
      <c r="V432" s="33">
        <f>0</f>
        <v>0</v>
      </c>
      <c r="W432" s="33"/>
      <c r="X432" s="34" t="s">
        <v>243</v>
      </c>
      <c r="Y432" s="34"/>
      <c r="Z432" s="33">
        <f>0</f>
        <v>0</v>
      </c>
      <c r="AA432" s="33"/>
      <c r="AB432" s="4" t="s">
        <v>243</v>
      </c>
      <c r="AC432" s="33">
        <f>0</f>
        <v>0</v>
      </c>
      <c r="AD432" s="33"/>
      <c r="AE432" s="4" t="s">
        <v>243</v>
      </c>
      <c r="AF432" s="33">
        <f>0</f>
        <v>0</v>
      </c>
      <c r="AG432" s="33"/>
      <c r="AH432" s="4" t="s">
        <v>243</v>
      </c>
      <c r="AI432" s="33">
        <f>0</f>
        <v>0</v>
      </c>
      <c r="AJ432" s="33"/>
      <c r="AK432" s="4" t="s">
        <v>243</v>
      </c>
      <c r="AL432" s="33">
        <f>0</f>
        <v>0</v>
      </c>
      <c r="AM432" s="33"/>
      <c r="AN432" s="4" t="s">
        <v>243</v>
      </c>
      <c r="AO432" s="6">
        <f>0</f>
        <v>0</v>
      </c>
      <c r="AP432" s="34" t="s">
        <v>243</v>
      </c>
      <c r="AQ432" s="34"/>
      <c r="AR432" s="6">
        <f>0</f>
        <v>0</v>
      </c>
      <c r="AS432" s="4" t="s">
        <v>243</v>
      </c>
      <c r="AT432" s="6">
        <f>0</f>
        <v>0</v>
      </c>
      <c r="AU432" s="4" t="s">
        <v>243</v>
      </c>
      <c r="AV432" s="6">
        <f>0</f>
        <v>0</v>
      </c>
      <c r="AW432" s="4" t="s">
        <v>243</v>
      </c>
      <c r="AX432" s="6">
        <f>0</f>
        <v>0</v>
      </c>
      <c r="AY432" s="4" t="s">
        <v>243</v>
      </c>
      <c r="AZ432" s="33">
        <f>0</f>
        <v>0</v>
      </c>
      <c r="BA432" s="33"/>
      <c r="BB432" s="33"/>
      <c r="BC432" s="4" t="s">
        <v>243</v>
      </c>
    </row>
    <row r="433" spans="1:55" s="1" customFormat="1" ht="14.1" customHeight="1" x14ac:dyDescent="0.2">
      <c r="A433" s="41" t="s">
        <v>743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8" t="s">
        <v>744</v>
      </c>
      <c r="N433" s="38"/>
      <c r="O433" s="38" t="s">
        <v>67</v>
      </c>
      <c r="P433" s="38"/>
      <c r="Q433" s="38"/>
      <c r="R433" s="38"/>
      <c r="S433" s="38" t="s">
        <v>68</v>
      </c>
      <c r="T433" s="38"/>
      <c r="U433" s="38"/>
      <c r="V433" s="33">
        <f>4144524</f>
        <v>4144524</v>
      </c>
      <c r="W433" s="33"/>
      <c r="X433" s="34" t="s">
        <v>243</v>
      </c>
      <c r="Y433" s="34"/>
      <c r="Z433" s="33">
        <f>0</f>
        <v>0</v>
      </c>
      <c r="AA433" s="33"/>
      <c r="AB433" s="4" t="s">
        <v>243</v>
      </c>
      <c r="AC433" s="33">
        <f>0</f>
        <v>0</v>
      </c>
      <c r="AD433" s="33"/>
      <c r="AE433" s="4" t="s">
        <v>243</v>
      </c>
      <c r="AF433" s="33">
        <f>0</f>
        <v>0</v>
      </c>
      <c r="AG433" s="33"/>
      <c r="AH433" s="4" t="s">
        <v>243</v>
      </c>
      <c r="AI433" s="33">
        <f>0</f>
        <v>0</v>
      </c>
      <c r="AJ433" s="33"/>
      <c r="AK433" s="4" t="s">
        <v>243</v>
      </c>
      <c r="AL433" s="33">
        <f>4144524</f>
        <v>4144524</v>
      </c>
      <c r="AM433" s="33"/>
      <c r="AN433" s="4" t="s">
        <v>243</v>
      </c>
      <c r="AO433" s="6">
        <f>2799948.25</f>
        <v>2799948.25</v>
      </c>
      <c r="AP433" s="34" t="s">
        <v>243</v>
      </c>
      <c r="AQ433" s="34"/>
      <c r="AR433" s="6">
        <f>0</f>
        <v>0</v>
      </c>
      <c r="AS433" s="4" t="s">
        <v>243</v>
      </c>
      <c r="AT433" s="6">
        <f>0</f>
        <v>0</v>
      </c>
      <c r="AU433" s="4" t="s">
        <v>243</v>
      </c>
      <c r="AV433" s="6">
        <f>0</f>
        <v>0</v>
      </c>
      <c r="AW433" s="4" t="s">
        <v>243</v>
      </c>
      <c r="AX433" s="6">
        <f>0</f>
        <v>0</v>
      </c>
      <c r="AY433" s="4" t="s">
        <v>243</v>
      </c>
      <c r="AZ433" s="33">
        <f>2799948.25</f>
        <v>2799948.25</v>
      </c>
      <c r="BA433" s="33"/>
      <c r="BB433" s="33"/>
      <c r="BC433" s="4" t="s">
        <v>243</v>
      </c>
    </row>
    <row r="434" spans="1:55" s="1" customFormat="1" ht="14.1" customHeight="1" x14ac:dyDescent="0.2">
      <c r="A434" s="35" t="s">
        <v>710</v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6" t="s">
        <v>16</v>
      </c>
      <c r="N434" s="36"/>
      <c r="O434" s="36" t="s">
        <v>16</v>
      </c>
      <c r="P434" s="36"/>
      <c r="Q434" s="36"/>
      <c r="R434" s="36"/>
      <c r="S434" s="36" t="s">
        <v>16</v>
      </c>
      <c r="T434" s="36"/>
      <c r="U434" s="36"/>
      <c r="V434" s="29" t="s">
        <v>16</v>
      </c>
      <c r="W434" s="29"/>
      <c r="X434" s="29" t="s">
        <v>16</v>
      </c>
      <c r="Y434" s="29"/>
      <c r="Z434" s="29" t="s">
        <v>16</v>
      </c>
      <c r="AA434" s="29"/>
      <c r="AB434" s="7" t="s">
        <v>16</v>
      </c>
      <c r="AC434" s="29" t="s">
        <v>16</v>
      </c>
      <c r="AD434" s="29"/>
      <c r="AE434" s="7" t="s">
        <v>16</v>
      </c>
      <c r="AF434" s="29" t="s">
        <v>16</v>
      </c>
      <c r="AG434" s="29"/>
      <c r="AH434" s="7" t="s">
        <v>16</v>
      </c>
      <c r="AI434" s="29" t="s">
        <v>16</v>
      </c>
      <c r="AJ434" s="29"/>
      <c r="AK434" s="7" t="s">
        <v>16</v>
      </c>
      <c r="AL434" s="29" t="s">
        <v>16</v>
      </c>
      <c r="AM434" s="29"/>
      <c r="AN434" s="7" t="s">
        <v>16</v>
      </c>
      <c r="AO434" s="7" t="s">
        <v>16</v>
      </c>
      <c r="AP434" s="29" t="s">
        <v>16</v>
      </c>
      <c r="AQ434" s="29"/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7" t="s">
        <v>16</v>
      </c>
      <c r="AZ434" s="29" t="s">
        <v>16</v>
      </c>
      <c r="BA434" s="29"/>
      <c r="BB434" s="29"/>
      <c r="BC434" s="7" t="s">
        <v>16</v>
      </c>
    </row>
    <row r="435" spans="1:55" s="1" customFormat="1" ht="14.1" customHeight="1" x14ac:dyDescent="0.2">
      <c r="A435" s="30" t="s">
        <v>711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1" t="s">
        <v>745</v>
      </c>
      <c r="N435" s="31"/>
      <c r="O435" s="31" t="s">
        <v>67</v>
      </c>
      <c r="P435" s="31"/>
      <c r="Q435" s="31"/>
      <c r="R435" s="31"/>
      <c r="S435" s="31" t="s">
        <v>68</v>
      </c>
      <c r="T435" s="31"/>
      <c r="U435" s="31"/>
      <c r="V435" s="27">
        <f>0</f>
        <v>0</v>
      </c>
      <c r="W435" s="27"/>
      <c r="X435" s="28" t="s">
        <v>243</v>
      </c>
      <c r="Y435" s="28"/>
      <c r="Z435" s="27">
        <f>0</f>
        <v>0</v>
      </c>
      <c r="AA435" s="27"/>
      <c r="AB435" s="14" t="s">
        <v>243</v>
      </c>
      <c r="AC435" s="27">
        <f>0</f>
        <v>0</v>
      </c>
      <c r="AD435" s="27"/>
      <c r="AE435" s="14" t="s">
        <v>243</v>
      </c>
      <c r="AF435" s="27">
        <f>0</f>
        <v>0</v>
      </c>
      <c r="AG435" s="27"/>
      <c r="AH435" s="14" t="s">
        <v>243</v>
      </c>
      <c r="AI435" s="27">
        <f>0</f>
        <v>0</v>
      </c>
      <c r="AJ435" s="27"/>
      <c r="AK435" s="14" t="s">
        <v>243</v>
      </c>
      <c r="AL435" s="27">
        <f>0</f>
        <v>0</v>
      </c>
      <c r="AM435" s="27"/>
      <c r="AN435" s="14" t="s">
        <v>243</v>
      </c>
      <c r="AO435" s="8">
        <f>0</f>
        <v>0</v>
      </c>
      <c r="AP435" s="28" t="s">
        <v>243</v>
      </c>
      <c r="AQ435" s="28"/>
      <c r="AR435" s="8">
        <f>0</f>
        <v>0</v>
      </c>
      <c r="AS435" s="14" t="s">
        <v>243</v>
      </c>
      <c r="AT435" s="8">
        <f>0</f>
        <v>0</v>
      </c>
      <c r="AU435" s="14" t="s">
        <v>243</v>
      </c>
      <c r="AV435" s="8">
        <f>0</f>
        <v>0</v>
      </c>
      <c r="AW435" s="14" t="s">
        <v>243</v>
      </c>
      <c r="AX435" s="8">
        <f>0</f>
        <v>0</v>
      </c>
      <c r="AY435" s="14" t="s">
        <v>243</v>
      </c>
      <c r="AZ435" s="27">
        <f>0</f>
        <v>0</v>
      </c>
      <c r="BA435" s="27"/>
      <c r="BB435" s="27"/>
      <c r="BC435" s="14" t="s">
        <v>243</v>
      </c>
    </row>
    <row r="436" spans="1:55" s="1" customFormat="1" ht="14.1" customHeight="1" x14ac:dyDescent="0.2">
      <c r="A436" s="42" t="s">
        <v>713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38" t="s">
        <v>746</v>
      </c>
      <c r="N436" s="38"/>
      <c r="O436" s="38" t="s">
        <v>67</v>
      </c>
      <c r="P436" s="38"/>
      <c r="Q436" s="38"/>
      <c r="R436" s="38"/>
      <c r="S436" s="38" t="s">
        <v>68</v>
      </c>
      <c r="T436" s="38"/>
      <c r="U436" s="38"/>
      <c r="V436" s="33">
        <f>0</f>
        <v>0</v>
      </c>
      <c r="W436" s="33"/>
      <c r="X436" s="34" t="s">
        <v>243</v>
      </c>
      <c r="Y436" s="34"/>
      <c r="Z436" s="33">
        <f>0</f>
        <v>0</v>
      </c>
      <c r="AA436" s="33"/>
      <c r="AB436" s="4" t="s">
        <v>243</v>
      </c>
      <c r="AC436" s="33">
        <f>0</f>
        <v>0</v>
      </c>
      <c r="AD436" s="33"/>
      <c r="AE436" s="4" t="s">
        <v>243</v>
      </c>
      <c r="AF436" s="33">
        <f>0</f>
        <v>0</v>
      </c>
      <c r="AG436" s="33"/>
      <c r="AH436" s="4" t="s">
        <v>243</v>
      </c>
      <c r="AI436" s="33">
        <f>0</f>
        <v>0</v>
      </c>
      <c r="AJ436" s="33"/>
      <c r="AK436" s="4" t="s">
        <v>243</v>
      </c>
      <c r="AL436" s="33">
        <f>0</f>
        <v>0</v>
      </c>
      <c r="AM436" s="33"/>
      <c r="AN436" s="4" t="s">
        <v>243</v>
      </c>
      <c r="AO436" s="6">
        <f>0</f>
        <v>0</v>
      </c>
      <c r="AP436" s="34" t="s">
        <v>243</v>
      </c>
      <c r="AQ436" s="34"/>
      <c r="AR436" s="6">
        <f>0</f>
        <v>0</v>
      </c>
      <c r="AS436" s="4" t="s">
        <v>243</v>
      </c>
      <c r="AT436" s="6">
        <f>0</f>
        <v>0</v>
      </c>
      <c r="AU436" s="4" t="s">
        <v>243</v>
      </c>
      <c r="AV436" s="6">
        <f>0</f>
        <v>0</v>
      </c>
      <c r="AW436" s="4" t="s">
        <v>243</v>
      </c>
      <c r="AX436" s="6">
        <f>0</f>
        <v>0</v>
      </c>
      <c r="AY436" s="4" t="s">
        <v>243</v>
      </c>
      <c r="AZ436" s="33">
        <f>0</f>
        <v>0</v>
      </c>
      <c r="BA436" s="33"/>
      <c r="BB436" s="33"/>
      <c r="BC436" s="4" t="s">
        <v>243</v>
      </c>
    </row>
    <row r="437" spans="1:55" s="1" customFormat="1" ht="14.1" customHeight="1" x14ac:dyDescent="0.2">
      <c r="A437" s="41" t="s">
        <v>747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4" t="s">
        <v>748</v>
      </c>
      <c r="N437" s="44"/>
      <c r="O437" s="44" t="s">
        <v>67</v>
      </c>
      <c r="P437" s="44"/>
      <c r="Q437" s="44"/>
      <c r="R437" s="44"/>
      <c r="S437" s="44" t="s">
        <v>68</v>
      </c>
      <c r="T437" s="44"/>
      <c r="U437" s="44"/>
      <c r="V437" s="33">
        <f>4335030</f>
        <v>4335030</v>
      </c>
      <c r="W437" s="33"/>
      <c r="X437" s="34" t="s">
        <v>243</v>
      </c>
      <c r="Y437" s="34"/>
      <c r="Z437" s="33">
        <f>0</f>
        <v>0</v>
      </c>
      <c r="AA437" s="33"/>
      <c r="AB437" s="4" t="s">
        <v>243</v>
      </c>
      <c r="AC437" s="33">
        <f>0</f>
        <v>0</v>
      </c>
      <c r="AD437" s="33"/>
      <c r="AE437" s="4" t="s">
        <v>243</v>
      </c>
      <c r="AF437" s="33">
        <f>0</f>
        <v>0</v>
      </c>
      <c r="AG437" s="33"/>
      <c r="AH437" s="4" t="s">
        <v>243</v>
      </c>
      <c r="AI437" s="33">
        <f>0</f>
        <v>0</v>
      </c>
      <c r="AJ437" s="33"/>
      <c r="AK437" s="4" t="s">
        <v>243</v>
      </c>
      <c r="AL437" s="33">
        <f>4335030</f>
        <v>4335030</v>
      </c>
      <c r="AM437" s="33"/>
      <c r="AN437" s="4" t="s">
        <v>243</v>
      </c>
      <c r="AO437" s="6">
        <f>3252558.63</f>
        <v>3252558.63</v>
      </c>
      <c r="AP437" s="34" t="s">
        <v>243</v>
      </c>
      <c r="AQ437" s="34"/>
      <c r="AR437" s="6">
        <f>0</f>
        <v>0</v>
      </c>
      <c r="AS437" s="4" t="s">
        <v>243</v>
      </c>
      <c r="AT437" s="6">
        <f>0</f>
        <v>0</v>
      </c>
      <c r="AU437" s="4" t="s">
        <v>243</v>
      </c>
      <c r="AV437" s="6">
        <f>0</f>
        <v>0</v>
      </c>
      <c r="AW437" s="4" t="s">
        <v>243</v>
      </c>
      <c r="AX437" s="6">
        <f>0</f>
        <v>0</v>
      </c>
      <c r="AY437" s="4" t="s">
        <v>243</v>
      </c>
      <c r="AZ437" s="33">
        <f>3252558.63</f>
        <v>3252558.63</v>
      </c>
      <c r="BA437" s="33"/>
      <c r="BB437" s="33"/>
      <c r="BC437" s="4" t="s">
        <v>243</v>
      </c>
    </row>
    <row r="438" spans="1:55" s="1" customFormat="1" ht="14.1" customHeight="1" x14ac:dyDescent="0.2">
      <c r="A438" s="40" t="s">
        <v>721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9" t="s">
        <v>16</v>
      </c>
      <c r="N438" s="49"/>
      <c r="O438" s="49" t="s">
        <v>16</v>
      </c>
      <c r="P438" s="49"/>
      <c r="Q438" s="49"/>
      <c r="R438" s="49"/>
      <c r="S438" s="49" t="s">
        <v>16</v>
      </c>
      <c r="T438" s="49"/>
      <c r="U438" s="49"/>
      <c r="V438" s="29" t="s">
        <v>16</v>
      </c>
      <c r="W438" s="29"/>
      <c r="X438" s="29" t="s">
        <v>16</v>
      </c>
      <c r="Y438" s="29"/>
      <c r="Z438" s="29" t="s">
        <v>16</v>
      </c>
      <c r="AA438" s="29"/>
      <c r="AB438" s="7" t="s">
        <v>16</v>
      </c>
      <c r="AC438" s="29" t="s">
        <v>16</v>
      </c>
      <c r="AD438" s="29"/>
      <c r="AE438" s="7" t="s">
        <v>16</v>
      </c>
      <c r="AF438" s="29" t="s">
        <v>16</v>
      </c>
      <c r="AG438" s="29"/>
      <c r="AH438" s="7" t="s">
        <v>16</v>
      </c>
      <c r="AI438" s="29" t="s">
        <v>16</v>
      </c>
      <c r="AJ438" s="29"/>
      <c r="AK438" s="7" t="s">
        <v>16</v>
      </c>
      <c r="AL438" s="29" t="s">
        <v>16</v>
      </c>
      <c r="AM438" s="29"/>
      <c r="AN438" s="7" t="s">
        <v>16</v>
      </c>
      <c r="AO438" s="7" t="s">
        <v>16</v>
      </c>
      <c r="AP438" s="29" t="s">
        <v>16</v>
      </c>
      <c r="AQ438" s="29"/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7" t="s">
        <v>16</v>
      </c>
      <c r="AZ438" s="29" t="s">
        <v>16</v>
      </c>
      <c r="BA438" s="29"/>
      <c r="BB438" s="29"/>
      <c r="BC438" s="7" t="s">
        <v>16</v>
      </c>
    </row>
    <row r="439" spans="1:55" s="1" customFormat="1" ht="14.1" customHeight="1" x14ac:dyDescent="0.2">
      <c r="A439" s="43" t="s">
        <v>722</v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31" t="s">
        <v>749</v>
      </c>
      <c r="N439" s="31"/>
      <c r="O439" s="31" t="s">
        <v>354</v>
      </c>
      <c r="P439" s="31"/>
      <c r="Q439" s="31"/>
      <c r="R439" s="31"/>
      <c r="S439" s="31" t="s">
        <v>68</v>
      </c>
      <c r="T439" s="31"/>
      <c r="U439" s="31"/>
      <c r="V439" s="27">
        <f>75920</f>
        <v>75920</v>
      </c>
      <c r="W439" s="27"/>
      <c r="X439" s="28" t="s">
        <v>243</v>
      </c>
      <c r="Y439" s="28"/>
      <c r="Z439" s="27">
        <f>0</f>
        <v>0</v>
      </c>
      <c r="AA439" s="27"/>
      <c r="AB439" s="14" t="s">
        <v>243</v>
      </c>
      <c r="AC439" s="27">
        <f>0</f>
        <v>0</v>
      </c>
      <c r="AD439" s="27"/>
      <c r="AE439" s="14" t="s">
        <v>243</v>
      </c>
      <c r="AF439" s="27">
        <f>0</f>
        <v>0</v>
      </c>
      <c r="AG439" s="27"/>
      <c r="AH439" s="14" t="s">
        <v>243</v>
      </c>
      <c r="AI439" s="27">
        <f>0</f>
        <v>0</v>
      </c>
      <c r="AJ439" s="27"/>
      <c r="AK439" s="14" t="s">
        <v>243</v>
      </c>
      <c r="AL439" s="27">
        <f>75920</f>
        <v>75920</v>
      </c>
      <c r="AM439" s="27"/>
      <c r="AN439" s="14" t="s">
        <v>243</v>
      </c>
      <c r="AO439" s="8">
        <f>49792.04</f>
        <v>49792.04</v>
      </c>
      <c r="AP439" s="28" t="s">
        <v>243</v>
      </c>
      <c r="AQ439" s="28"/>
      <c r="AR439" s="8">
        <f>0</f>
        <v>0</v>
      </c>
      <c r="AS439" s="14" t="s">
        <v>243</v>
      </c>
      <c r="AT439" s="8">
        <f>0</f>
        <v>0</v>
      </c>
      <c r="AU439" s="14" t="s">
        <v>243</v>
      </c>
      <c r="AV439" s="8">
        <f>0</f>
        <v>0</v>
      </c>
      <c r="AW439" s="14" t="s">
        <v>243</v>
      </c>
      <c r="AX439" s="8">
        <f>0</f>
        <v>0</v>
      </c>
      <c r="AY439" s="14" t="s">
        <v>243</v>
      </c>
      <c r="AZ439" s="27">
        <f>49792.04</f>
        <v>49792.04</v>
      </c>
      <c r="BA439" s="27"/>
      <c r="BB439" s="27"/>
      <c r="BC439" s="14" t="s">
        <v>243</v>
      </c>
    </row>
    <row r="440" spans="1:55" s="1" customFormat="1" ht="14.1" customHeight="1" x14ac:dyDescent="0.2">
      <c r="A440" s="35" t="s">
        <v>710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6" t="s">
        <v>16</v>
      </c>
      <c r="N440" s="36"/>
      <c r="O440" s="36" t="s">
        <v>16</v>
      </c>
      <c r="P440" s="36"/>
      <c r="Q440" s="36"/>
      <c r="R440" s="36"/>
      <c r="S440" s="36" t="s">
        <v>16</v>
      </c>
      <c r="T440" s="36"/>
      <c r="U440" s="36"/>
      <c r="V440" s="29" t="s">
        <v>16</v>
      </c>
      <c r="W440" s="29"/>
      <c r="X440" s="29" t="s">
        <v>16</v>
      </c>
      <c r="Y440" s="29"/>
      <c r="Z440" s="29" t="s">
        <v>16</v>
      </c>
      <c r="AA440" s="29"/>
      <c r="AB440" s="7" t="s">
        <v>16</v>
      </c>
      <c r="AC440" s="29" t="s">
        <v>16</v>
      </c>
      <c r="AD440" s="29"/>
      <c r="AE440" s="7" t="s">
        <v>16</v>
      </c>
      <c r="AF440" s="29" t="s">
        <v>16</v>
      </c>
      <c r="AG440" s="29"/>
      <c r="AH440" s="7" t="s">
        <v>16</v>
      </c>
      <c r="AI440" s="29" t="s">
        <v>16</v>
      </c>
      <c r="AJ440" s="29"/>
      <c r="AK440" s="7" t="s">
        <v>16</v>
      </c>
      <c r="AL440" s="29" t="s">
        <v>16</v>
      </c>
      <c r="AM440" s="29"/>
      <c r="AN440" s="7" t="s">
        <v>16</v>
      </c>
      <c r="AO440" s="7" t="s">
        <v>16</v>
      </c>
      <c r="AP440" s="29" t="s">
        <v>16</v>
      </c>
      <c r="AQ440" s="29"/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7" t="s">
        <v>16</v>
      </c>
      <c r="AZ440" s="29" t="s">
        <v>16</v>
      </c>
      <c r="BA440" s="29"/>
      <c r="BB440" s="29"/>
      <c r="BC440" s="7" t="s">
        <v>16</v>
      </c>
    </row>
    <row r="441" spans="1:55" s="1" customFormat="1" ht="14.1" customHeight="1" x14ac:dyDescent="0.2">
      <c r="A441" s="30" t="s">
        <v>711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1" t="s">
        <v>750</v>
      </c>
      <c r="N441" s="31"/>
      <c r="O441" s="31" t="s">
        <v>354</v>
      </c>
      <c r="P441" s="31"/>
      <c r="Q441" s="31"/>
      <c r="R441" s="31"/>
      <c r="S441" s="31" t="s">
        <v>68</v>
      </c>
      <c r="T441" s="31"/>
      <c r="U441" s="31"/>
      <c r="V441" s="27">
        <f>0</f>
        <v>0</v>
      </c>
      <c r="W441" s="27"/>
      <c r="X441" s="28" t="s">
        <v>243</v>
      </c>
      <c r="Y441" s="28"/>
      <c r="Z441" s="27">
        <f>0</f>
        <v>0</v>
      </c>
      <c r="AA441" s="27"/>
      <c r="AB441" s="14" t="s">
        <v>243</v>
      </c>
      <c r="AC441" s="27">
        <f>0</f>
        <v>0</v>
      </c>
      <c r="AD441" s="27"/>
      <c r="AE441" s="14" t="s">
        <v>243</v>
      </c>
      <c r="AF441" s="27">
        <f>0</f>
        <v>0</v>
      </c>
      <c r="AG441" s="27"/>
      <c r="AH441" s="14" t="s">
        <v>243</v>
      </c>
      <c r="AI441" s="27">
        <f>0</f>
        <v>0</v>
      </c>
      <c r="AJ441" s="27"/>
      <c r="AK441" s="14" t="s">
        <v>243</v>
      </c>
      <c r="AL441" s="27">
        <f>0</f>
        <v>0</v>
      </c>
      <c r="AM441" s="27"/>
      <c r="AN441" s="14" t="s">
        <v>243</v>
      </c>
      <c r="AO441" s="8">
        <f>0</f>
        <v>0</v>
      </c>
      <c r="AP441" s="28" t="s">
        <v>243</v>
      </c>
      <c r="AQ441" s="28"/>
      <c r="AR441" s="8">
        <f>0</f>
        <v>0</v>
      </c>
      <c r="AS441" s="14" t="s">
        <v>243</v>
      </c>
      <c r="AT441" s="8">
        <f>0</f>
        <v>0</v>
      </c>
      <c r="AU441" s="14" t="s">
        <v>243</v>
      </c>
      <c r="AV441" s="8">
        <f>0</f>
        <v>0</v>
      </c>
      <c r="AW441" s="14" t="s">
        <v>243</v>
      </c>
      <c r="AX441" s="8">
        <f>0</f>
        <v>0</v>
      </c>
      <c r="AY441" s="14" t="s">
        <v>243</v>
      </c>
      <c r="AZ441" s="27">
        <f>0</f>
        <v>0</v>
      </c>
      <c r="BA441" s="27"/>
      <c r="BB441" s="27"/>
      <c r="BC441" s="14" t="s">
        <v>243</v>
      </c>
    </row>
    <row r="442" spans="1:55" s="1" customFormat="1" ht="14.1" customHeight="1" x14ac:dyDescent="0.2">
      <c r="A442" s="42" t="s">
        <v>713</v>
      </c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38" t="s">
        <v>751</v>
      </c>
      <c r="N442" s="38"/>
      <c r="O442" s="38" t="s">
        <v>354</v>
      </c>
      <c r="P442" s="38"/>
      <c r="Q442" s="38"/>
      <c r="R442" s="38"/>
      <c r="S442" s="38" t="s">
        <v>68</v>
      </c>
      <c r="T442" s="38"/>
      <c r="U442" s="38"/>
      <c r="V442" s="33">
        <f>0</f>
        <v>0</v>
      </c>
      <c r="W442" s="33"/>
      <c r="X442" s="34" t="s">
        <v>243</v>
      </c>
      <c r="Y442" s="34"/>
      <c r="Z442" s="33">
        <f>0</f>
        <v>0</v>
      </c>
      <c r="AA442" s="33"/>
      <c r="AB442" s="4" t="s">
        <v>243</v>
      </c>
      <c r="AC442" s="33">
        <f>0</f>
        <v>0</v>
      </c>
      <c r="AD442" s="33"/>
      <c r="AE442" s="4" t="s">
        <v>243</v>
      </c>
      <c r="AF442" s="33">
        <f>0</f>
        <v>0</v>
      </c>
      <c r="AG442" s="33"/>
      <c r="AH442" s="4" t="s">
        <v>243</v>
      </c>
      <c r="AI442" s="33">
        <f>0</f>
        <v>0</v>
      </c>
      <c r="AJ442" s="33"/>
      <c r="AK442" s="4" t="s">
        <v>243</v>
      </c>
      <c r="AL442" s="33">
        <f>0</f>
        <v>0</v>
      </c>
      <c r="AM442" s="33"/>
      <c r="AN442" s="4" t="s">
        <v>243</v>
      </c>
      <c r="AO442" s="6">
        <f>0</f>
        <v>0</v>
      </c>
      <c r="AP442" s="34" t="s">
        <v>243</v>
      </c>
      <c r="AQ442" s="34"/>
      <c r="AR442" s="6">
        <f>0</f>
        <v>0</v>
      </c>
      <c r="AS442" s="4" t="s">
        <v>243</v>
      </c>
      <c r="AT442" s="6">
        <f>0</f>
        <v>0</v>
      </c>
      <c r="AU442" s="4" t="s">
        <v>243</v>
      </c>
      <c r="AV442" s="6">
        <f>0</f>
        <v>0</v>
      </c>
      <c r="AW442" s="4" t="s">
        <v>243</v>
      </c>
      <c r="AX442" s="6">
        <f>0</f>
        <v>0</v>
      </c>
      <c r="AY442" s="4" t="s">
        <v>243</v>
      </c>
      <c r="AZ442" s="33">
        <f>0</f>
        <v>0</v>
      </c>
      <c r="BA442" s="33"/>
      <c r="BB442" s="33"/>
      <c r="BC442" s="4" t="s">
        <v>243</v>
      </c>
    </row>
    <row r="443" spans="1:55" s="1" customFormat="1" ht="14.1" customHeight="1" x14ac:dyDescent="0.2">
      <c r="A443" s="41" t="s">
        <v>726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8" t="s">
        <v>752</v>
      </c>
      <c r="N443" s="38"/>
      <c r="O443" s="38" t="s">
        <v>400</v>
      </c>
      <c r="P443" s="38"/>
      <c r="Q443" s="38"/>
      <c r="R443" s="38"/>
      <c r="S443" s="38" t="s">
        <v>68</v>
      </c>
      <c r="T443" s="38"/>
      <c r="U443" s="38"/>
      <c r="V443" s="33">
        <f>3003028</f>
        <v>3003028</v>
      </c>
      <c r="W443" s="33"/>
      <c r="X443" s="34" t="s">
        <v>243</v>
      </c>
      <c r="Y443" s="34"/>
      <c r="Z443" s="33">
        <f>0</f>
        <v>0</v>
      </c>
      <c r="AA443" s="33"/>
      <c r="AB443" s="4" t="s">
        <v>243</v>
      </c>
      <c r="AC443" s="33">
        <f>0</f>
        <v>0</v>
      </c>
      <c r="AD443" s="33"/>
      <c r="AE443" s="4" t="s">
        <v>243</v>
      </c>
      <c r="AF443" s="33">
        <f>0</f>
        <v>0</v>
      </c>
      <c r="AG443" s="33"/>
      <c r="AH443" s="4" t="s">
        <v>243</v>
      </c>
      <c r="AI443" s="33">
        <f>0</f>
        <v>0</v>
      </c>
      <c r="AJ443" s="33"/>
      <c r="AK443" s="4" t="s">
        <v>243</v>
      </c>
      <c r="AL443" s="33">
        <f>3003028</f>
        <v>3003028</v>
      </c>
      <c r="AM443" s="33"/>
      <c r="AN443" s="4" t="s">
        <v>243</v>
      </c>
      <c r="AO443" s="6">
        <f>2278932.5</f>
        <v>2278932.5</v>
      </c>
      <c r="AP443" s="34" t="s">
        <v>243</v>
      </c>
      <c r="AQ443" s="34"/>
      <c r="AR443" s="6">
        <f>0</f>
        <v>0</v>
      </c>
      <c r="AS443" s="4" t="s">
        <v>243</v>
      </c>
      <c r="AT443" s="6">
        <f>0</f>
        <v>0</v>
      </c>
      <c r="AU443" s="4" t="s">
        <v>243</v>
      </c>
      <c r="AV443" s="6">
        <f>0</f>
        <v>0</v>
      </c>
      <c r="AW443" s="4" t="s">
        <v>243</v>
      </c>
      <c r="AX443" s="6">
        <f>0</f>
        <v>0</v>
      </c>
      <c r="AY443" s="4" t="s">
        <v>243</v>
      </c>
      <c r="AZ443" s="33">
        <f>2278932.5</f>
        <v>2278932.5</v>
      </c>
      <c r="BA443" s="33"/>
      <c r="BB443" s="33"/>
      <c r="BC443" s="4" t="s">
        <v>243</v>
      </c>
    </row>
    <row r="444" spans="1:55" s="1" customFormat="1" ht="14.1" customHeight="1" x14ac:dyDescent="0.2">
      <c r="A444" s="35" t="s">
        <v>710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6" t="s">
        <v>16</v>
      </c>
      <c r="N444" s="36"/>
      <c r="O444" s="36" t="s">
        <v>16</v>
      </c>
      <c r="P444" s="36"/>
      <c r="Q444" s="36"/>
      <c r="R444" s="36"/>
      <c r="S444" s="36" t="s">
        <v>16</v>
      </c>
      <c r="T444" s="36"/>
      <c r="U444" s="36"/>
      <c r="V444" s="29" t="s">
        <v>16</v>
      </c>
      <c r="W444" s="29"/>
      <c r="X444" s="29" t="s">
        <v>16</v>
      </c>
      <c r="Y444" s="29"/>
      <c r="Z444" s="29" t="s">
        <v>16</v>
      </c>
      <c r="AA444" s="29"/>
      <c r="AB444" s="7" t="s">
        <v>16</v>
      </c>
      <c r="AC444" s="29" t="s">
        <v>16</v>
      </c>
      <c r="AD444" s="29"/>
      <c r="AE444" s="7" t="s">
        <v>16</v>
      </c>
      <c r="AF444" s="29" t="s">
        <v>16</v>
      </c>
      <c r="AG444" s="29"/>
      <c r="AH444" s="7" t="s">
        <v>16</v>
      </c>
      <c r="AI444" s="29" t="s">
        <v>16</v>
      </c>
      <c r="AJ444" s="29"/>
      <c r="AK444" s="7" t="s">
        <v>16</v>
      </c>
      <c r="AL444" s="29" t="s">
        <v>16</v>
      </c>
      <c r="AM444" s="29"/>
      <c r="AN444" s="7" t="s">
        <v>16</v>
      </c>
      <c r="AO444" s="7" t="s">
        <v>16</v>
      </c>
      <c r="AP444" s="29" t="s">
        <v>16</v>
      </c>
      <c r="AQ444" s="29"/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7" t="s">
        <v>16</v>
      </c>
      <c r="AZ444" s="29" t="s">
        <v>16</v>
      </c>
      <c r="BA444" s="29"/>
      <c r="BB444" s="29"/>
      <c r="BC444" s="7" t="s">
        <v>16</v>
      </c>
    </row>
    <row r="445" spans="1:55" s="1" customFormat="1" ht="14.1" customHeight="1" x14ac:dyDescent="0.2">
      <c r="A445" s="30" t="s">
        <v>711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1" t="s">
        <v>753</v>
      </c>
      <c r="N445" s="31"/>
      <c r="O445" s="31" t="s">
        <v>400</v>
      </c>
      <c r="P445" s="31"/>
      <c r="Q445" s="31"/>
      <c r="R445" s="31"/>
      <c r="S445" s="31" t="s">
        <v>68</v>
      </c>
      <c r="T445" s="31"/>
      <c r="U445" s="31"/>
      <c r="V445" s="27">
        <f>0</f>
        <v>0</v>
      </c>
      <c r="W445" s="27"/>
      <c r="X445" s="28" t="s">
        <v>243</v>
      </c>
      <c r="Y445" s="28"/>
      <c r="Z445" s="27">
        <f>0</f>
        <v>0</v>
      </c>
      <c r="AA445" s="27"/>
      <c r="AB445" s="14" t="s">
        <v>243</v>
      </c>
      <c r="AC445" s="27">
        <f>0</f>
        <v>0</v>
      </c>
      <c r="AD445" s="27"/>
      <c r="AE445" s="14" t="s">
        <v>243</v>
      </c>
      <c r="AF445" s="27">
        <f>0</f>
        <v>0</v>
      </c>
      <c r="AG445" s="27"/>
      <c r="AH445" s="14" t="s">
        <v>243</v>
      </c>
      <c r="AI445" s="27">
        <f>0</f>
        <v>0</v>
      </c>
      <c r="AJ445" s="27"/>
      <c r="AK445" s="14" t="s">
        <v>243</v>
      </c>
      <c r="AL445" s="27">
        <f>0</f>
        <v>0</v>
      </c>
      <c r="AM445" s="27"/>
      <c r="AN445" s="14" t="s">
        <v>243</v>
      </c>
      <c r="AO445" s="8">
        <f>0</f>
        <v>0</v>
      </c>
      <c r="AP445" s="28" t="s">
        <v>243</v>
      </c>
      <c r="AQ445" s="28"/>
      <c r="AR445" s="8">
        <f>0</f>
        <v>0</v>
      </c>
      <c r="AS445" s="14" t="s">
        <v>243</v>
      </c>
      <c r="AT445" s="8">
        <f>0</f>
        <v>0</v>
      </c>
      <c r="AU445" s="14" t="s">
        <v>243</v>
      </c>
      <c r="AV445" s="8">
        <f>0</f>
        <v>0</v>
      </c>
      <c r="AW445" s="14" t="s">
        <v>243</v>
      </c>
      <c r="AX445" s="8">
        <f>0</f>
        <v>0</v>
      </c>
      <c r="AY445" s="14" t="s">
        <v>243</v>
      </c>
      <c r="AZ445" s="27">
        <f>0</f>
        <v>0</v>
      </c>
      <c r="BA445" s="27"/>
      <c r="BB445" s="27"/>
      <c r="BC445" s="14" t="s">
        <v>243</v>
      </c>
    </row>
    <row r="446" spans="1:55" s="1" customFormat="1" ht="14.1" customHeight="1" x14ac:dyDescent="0.2">
      <c r="A446" s="42" t="s">
        <v>713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38" t="s">
        <v>754</v>
      </c>
      <c r="N446" s="38"/>
      <c r="O446" s="38" t="s">
        <v>400</v>
      </c>
      <c r="P446" s="38"/>
      <c r="Q446" s="38"/>
      <c r="R446" s="38"/>
      <c r="S446" s="38" t="s">
        <v>68</v>
      </c>
      <c r="T446" s="38"/>
      <c r="U446" s="38"/>
      <c r="V446" s="33">
        <f>0</f>
        <v>0</v>
      </c>
      <c r="W446" s="33"/>
      <c r="X446" s="34" t="s">
        <v>243</v>
      </c>
      <c r="Y446" s="34"/>
      <c r="Z446" s="33">
        <f>0</f>
        <v>0</v>
      </c>
      <c r="AA446" s="33"/>
      <c r="AB446" s="4" t="s">
        <v>243</v>
      </c>
      <c r="AC446" s="33">
        <f>0</f>
        <v>0</v>
      </c>
      <c r="AD446" s="33"/>
      <c r="AE446" s="4" t="s">
        <v>243</v>
      </c>
      <c r="AF446" s="33">
        <f>0</f>
        <v>0</v>
      </c>
      <c r="AG446" s="33"/>
      <c r="AH446" s="4" t="s">
        <v>243</v>
      </c>
      <c r="AI446" s="33">
        <f>0</f>
        <v>0</v>
      </c>
      <c r="AJ446" s="33"/>
      <c r="AK446" s="4" t="s">
        <v>243</v>
      </c>
      <c r="AL446" s="33">
        <f>0</f>
        <v>0</v>
      </c>
      <c r="AM446" s="33"/>
      <c r="AN446" s="4" t="s">
        <v>243</v>
      </c>
      <c r="AO446" s="6">
        <f>0</f>
        <v>0</v>
      </c>
      <c r="AP446" s="34" t="s">
        <v>243</v>
      </c>
      <c r="AQ446" s="34"/>
      <c r="AR446" s="6">
        <f>0</f>
        <v>0</v>
      </c>
      <c r="AS446" s="4" t="s">
        <v>243</v>
      </c>
      <c r="AT446" s="6">
        <f>0</f>
        <v>0</v>
      </c>
      <c r="AU446" s="4" t="s">
        <v>243</v>
      </c>
      <c r="AV446" s="6">
        <f>0</f>
        <v>0</v>
      </c>
      <c r="AW446" s="4" t="s">
        <v>243</v>
      </c>
      <c r="AX446" s="6">
        <f>0</f>
        <v>0</v>
      </c>
      <c r="AY446" s="4" t="s">
        <v>243</v>
      </c>
      <c r="AZ446" s="33">
        <f>0</f>
        <v>0</v>
      </c>
      <c r="BA446" s="33"/>
      <c r="BB446" s="33"/>
      <c r="BC446" s="4" t="s">
        <v>243</v>
      </c>
    </row>
    <row r="447" spans="1:55" s="1" customFormat="1" ht="14.1" customHeight="1" x14ac:dyDescent="0.2">
      <c r="A447" s="41" t="s">
        <v>730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8" t="s">
        <v>755</v>
      </c>
      <c r="N447" s="38"/>
      <c r="O447" s="38" t="s">
        <v>412</v>
      </c>
      <c r="P447" s="38"/>
      <c r="Q447" s="38"/>
      <c r="R447" s="38"/>
      <c r="S447" s="38" t="s">
        <v>68</v>
      </c>
      <c r="T447" s="38"/>
      <c r="U447" s="38"/>
      <c r="V447" s="33">
        <f>0</f>
        <v>0</v>
      </c>
      <c r="W447" s="33"/>
      <c r="X447" s="34" t="s">
        <v>243</v>
      </c>
      <c r="Y447" s="34"/>
      <c r="Z447" s="33">
        <f>0</f>
        <v>0</v>
      </c>
      <c r="AA447" s="33"/>
      <c r="AB447" s="4" t="s">
        <v>243</v>
      </c>
      <c r="AC447" s="33">
        <f>0</f>
        <v>0</v>
      </c>
      <c r="AD447" s="33"/>
      <c r="AE447" s="4" t="s">
        <v>243</v>
      </c>
      <c r="AF447" s="33">
        <f>0</f>
        <v>0</v>
      </c>
      <c r="AG447" s="33"/>
      <c r="AH447" s="4" t="s">
        <v>243</v>
      </c>
      <c r="AI447" s="33">
        <f>0</f>
        <v>0</v>
      </c>
      <c r="AJ447" s="33"/>
      <c r="AK447" s="4" t="s">
        <v>243</v>
      </c>
      <c r="AL447" s="33">
        <f>0</f>
        <v>0</v>
      </c>
      <c r="AM447" s="33"/>
      <c r="AN447" s="4" t="s">
        <v>243</v>
      </c>
      <c r="AO447" s="6">
        <f>0</f>
        <v>0</v>
      </c>
      <c r="AP447" s="34" t="s">
        <v>243</v>
      </c>
      <c r="AQ447" s="34"/>
      <c r="AR447" s="6">
        <f>0</f>
        <v>0</v>
      </c>
      <c r="AS447" s="4" t="s">
        <v>243</v>
      </c>
      <c r="AT447" s="6">
        <f>0</f>
        <v>0</v>
      </c>
      <c r="AU447" s="4" t="s">
        <v>243</v>
      </c>
      <c r="AV447" s="6">
        <f>0</f>
        <v>0</v>
      </c>
      <c r="AW447" s="4" t="s">
        <v>243</v>
      </c>
      <c r="AX447" s="6">
        <f>0</f>
        <v>0</v>
      </c>
      <c r="AY447" s="4" t="s">
        <v>243</v>
      </c>
      <c r="AZ447" s="33">
        <f>0</f>
        <v>0</v>
      </c>
      <c r="BA447" s="33"/>
      <c r="BB447" s="33"/>
      <c r="BC447" s="4" t="s">
        <v>243</v>
      </c>
    </row>
    <row r="448" spans="1:55" s="1" customFormat="1" ht="14.1" customHeight="1" x14ac:dyDescent="0.2">
      <c r="A448" s="35" t="s">
        <v>710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6" t="s">
        <v>16</v>
      </c>
      <c r="N448" s="36"/>
      <c r="O448" s="36" t="s">
        <v>16</v>
      </c>
      <c r="P448" s="36"/>
      <c r="Q448" s="36"/>
      <c r="R448" s="36"/>
      <c r="S448" s="36" t="s">
        <v>16</v>
      </c>
      <c r="T448" s="36"/>
      <c r="U448" s="36"/>
      <c r="V448" s="29" t="s">
        <v>16</v>
      </c>
      <c r="W448" s="29"/>
      <c r="X448" s="29" t="s">
        <v>16</v>
      </c>
      <c r="Y448" s="29"/>
      <c r="Z448" s="29" t="s">
        <v>16</v>
      </c>
      <c r="AA448" s="29"/>
      <c r="AB448" s="7" t="s">
        <v>16</v>
      </c>
      <c r="AC448" s="29" t="s">
        <v>16</v>
      </c>
      <c r="AD448" s="29"/>
      <c r="AE448" s="7" t="s">
        <v>16</v>
      </c>
      <c r="AF448" s="29" t="s">
        <v>16</v>
      </c>
      <c r="AG448" s="29"/>
      <c r="AH448" s="7" t="s">
        <v>16</v>
      </c>
      <c r="AI448" s="29" t="s">
        <v>16</v>
      </c>
      <c r="AJ448" s="29"/>
      <c r="AK448" s="7" t="s">
        <v>16</v>
      </c>
      <c r="AL448" s="29" t="s">
        <v>16</v>
      </c>
      <c r="AM448" s="29"/>
      <c r="AN448" s="7" t="s">
        <v>16</v>
      </c>
      <c r="AO448" s="7" t="s">
        <v>16</v>
      </c>
      <c r="AP448" s="29" t="s">
        <v>16</v>
      </c>
      <c r="AQ448" s="29"/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7" t="s">
        <v>16</v>
      </c>
      <c r="AZ448" s="29" t="s">
        <v>16</v>
      </c>
      <c r="BA448" s="29"/>
      <c r="BB448" s="29"/>
      <c r="BC448" s="7" t="s">
        <v>16</v>
      </c>
    </row>
    <row r="449" spans="1:55" s="1" customFormat="1" ht="14.1" customHeight="1" x14ac:dyDescent="0.2">
      <c r="A449" s="30" t="s">
        <v>756</v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1" t="s">
        <v>757</v>
      </c>
      <c r="N449" s="31"/>
      <c r="O449" s="31" t="s">
        <v>412</v>
      </c>
      <c r="P449" s="31"/>
      <c r="Q449" s="31"/>
      <c r="R449" s="31"/>
      <c r="S449" s="31" t="s">
        <v>68</v>
      </c>
      <c r="T449" s="31"/>
      <c r="U449" s="31"/>
      <c r="V449" s="27">
        <f>0</f>
        <v>0</v>
      </c>
      <c r="W449" s="27"/>
      <c r="X449" s="28" t="s">
        <v>243</v>
      </c>
      <c r="Y449" s="28"/>
      <c r="Z449" s="27">
        <f>0</f>
        <v>0</v>
      </c>
      <c r="AA449" s="27"/>
      <c r="AB449" s="14" t="s">
        <v>243</v>
      </c>
      <c r="AC449" s="27">
        <f>0</f>
        <v>0</v>
      </c>
      <c r="AD449" s="27"/>
      <c r="AE449" s="14" t="s">
        <v>243</v>
      </c>
      <c r="AF449" s="27">
        <f>0</f>
        <v>0</v>
      </c>
      <c r="AG449" s="27"/>
      <c r="AH449" s="14" t="s">
        <v>243</v>
      </c>
      <c r="AI449" s="27">
        <f>0</f>
        <v>0</v>
      </c>
      <c r="AJ449" s="27"/>
      <c r="AK449" s="14" t="s">
        <v>243</v>
      </c>
      <c r="AL449" s="27">
        <f>0</f>
        <v>0</v>
      </c>
      <c r="AM449" s="27"/>
      <c r="AN449" s="14" t="s">
        <v>243</v>
      </c>
      <c r="AO449" s="8">
        <f>0</f>
        <v>0</v>
      </c>
      <c r="AP449" s="28" t="s">
        <v>243</v>
      </c>
      <c r="AQ449" s="28"/>
      <c r="AR449" s="8">
        <f>0</f>
        <v>0</v>
      </c>
      <c r="AS449" s="14" t="s">
        <v>243</v>
      </c>
      <c r="AT449" s="8">
        <f>0</f>
        <v>0</v>
      </c>
      <c r="AU449" s="14" t="s">
        <v>243</v>
      </c>
      <c r="AV449" s="8">
        <f>0</f>
        <v>0</v>
      </c>
      <c r="AW449" s="14" t="s">
        <v>243</v>
      </c>
      <c r="AX449" s="8">
        <f>0</f>
        <v>0</v>
      </c>
      <c r="AY449" s="14" t="s">
        <v>243</v>
      </c>
      <c r="AZ449" s="27">
        <f>0</f>
        <v>0</v>
      </c>
      <c r="BA449" s="27"/>
      <c r="BB449" s="27"/>
      <c r="BC449" s="14" t="s">
        <v>243</v>
      </c>
    </row>
    <row r="450" spans="1:55" s="1" customFormat="1" ht="14.1" customHeight="1" x14ac:dyDescent="0.2">
      <c r="A450" s="42" t="s">
        <v>713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38" t="s">
        <v>758</v>
      </c>
      <c r="N450" s="38"/>
      <c r="O450" s="38" t="s">
        <v>412</v>
      </c>
      <c r="P450" s="38"/>
      <c r="Q450" s="38"/>
      <c r="R450" s="38"/>
      <c r="S450" s="38" t="s">
        <v>68</v>
      </c>
      <c r="T450" s="38"/>
      <c r="U450" s="38"/>
      <c r="V450" s="33">
        <f>0</f>
        <v>0</v>
      </c>
      <c r="W450" s="33"/>
      <c r="X450" s="34" t="s">
        <v>243</v>
      </c>
      <c r="Y450" s="34"/>
      <c r="Z450" s="33">
        <f>0</f>
        <v>0</v>
      </c>
      <c r="AA450" s="33"/>
      <c r="AB450" s="4" t="s">
        <v>243</v>
      </c>
      <c r="AC450" s="33">
        <f>0</f>
        <v>0</v>
      </c>
      <c r="AD450" s="33"/>
      <c r="AE450" s="4" t="s">
        <v>243</v>
      </c>
      <c r="AF450" s="33">
        <f>0</f>
        <v>0</v>
      </c>
      <c r="AG450" s="33"/>
      <c r="AH450" s="4" t="s">
        <v>243</v>
      </c>
      <c r="AI450" s="33">
        <f>0</f>
        <v>0</v>
      </c>
      <c r="AJ450" s="33"/>
      <c r="AK450" s="4" t="s">
        <v>243</v>
      </c>
      <c r="AL450" s="33">
        <f>0</f>
        <v>0</v>
      </c>
      <c r="AM450" s="33"/>
      <c r="AN450" s="4" t="s">
        <v>243</v>
      </c>
      <c r="AO450" s="6">
        <f>0</f>
        <v>0</v>
      </c>
      <c r="AP450" s="34" t="s">
        <v>243</v>
      </c>
      <c r="AQ450" s="34"/>
      <c r="AR450" s="6">
        <f>0</f>
        <v>0</v>
      </c>
      <c r="AS450" s="4" t="s">
        <v>243</v>
      </c>
      <c r="AT450" s="6">
        <f>0</f>
        <v>0</v>
      </c>
      <c r="AU450" s="4" t="s">
        <v>243</v>
      </c>
      <c r="AV450" s="6">
        <f>0</f>
        <v>0</v>
      </c>
      <c r="AW450" s="4" t="s">
        <v>243</v>
      </c>
      <c r="AX450" s="6">
        <f>0</f>
        <v>0</v>
      </c>
      <c r="AY450" s="4" t="s">
        <v>243</v>
      </c>
      <c r="AZ450" s="33">
        <f>0</f>
        <v>0</v>
      </c>
      <c r="BA450" s="33"/>
      <c r="BB450" s="33"/>
      <c r="BC450" s="4" t="s">
        <v>243</v>
      </c>
    </row>
    <row r="451" spans="1:55" s="1" customFormat="1" ht="14.1" customHeight="1" x14ac:dyDescent="0.2">
      <c r="A451" s="41" t="s">
        <v>734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8" t="s">
        <v>759</v>
      </c>
      <c r="N451" s="38"/>
      <c r="O451" s="38" t="s">
        <v>467</v>
      </c>
      <c r="P451" s="38"/>
      <c r="Q451" s="38"/>
      <c r="R451" s="38"/>
      <c r="S451" s="38" t="s">
        <v>68</v>
      </c>
      <c r="T451" s="38"/>
      <c r="U451" s="38"/>
      <c r="V451" s="33">
        <f>0</f>
        <v>0</v>
      </c>
      <c r="W451" s="33"/>
      <c r="X451" s="34" t="s">
        <v>243</v>
      </c>
      <c r="Y451" s="34"/>
      <c r="Z451" s="33">
        <f>0</f>
        <v>0</v>
      </c>
      <c r="AA451" s="33"/>
      <c r="AB451" s="4" t="s">
        <v>243</v>
      </c>
      <c r="AC451" s="33">
        <f>0</f>
        <v>0</v>
      </c>
      <c r="AD451" s="33"/>
      <c r="AE451" s="4" t="s">
        <v>243</v>
      </c>
      <c r="AF451" s="33">
        <f>0</f>
        <v>0</v>
      </c>
      <c r="AG451" s="33"/>
      <c r="AH451" s="4" t="s">
        <v>243</v>
      </c>
      <c r="AI451" s="33">
        <f>0</f>
        <v>0</v>
      </c>
      <c r="AJ451" s="33"/>
      <c r="AK451" s="4" t="s">
        <v>243</v>
      </c>
      <c r="AL451" s="33">
        <f>0</f>
        <v>0</v>
      </c>
      <c r="AM451" s="33"/>
      <c r="AN451" s="4" t="s">
        <v>243</v>
      </c>
      <c r="AO451" s="6">
        <f>0</f>
        <v>0</v>
      </c>
      <c r="AP451" s="34" t="s">
        <v>243</v>
      </c>
      <c r="AQ451" s="34"/>
      <c r="AR451" s="6">
        <f>0</f>
        <v>0</v>
      </c>
      <c r="AS451" s="4" t="s">
        <v>243</v>
      </c>
      <c r="AT451" s="6">
        <f>0</f>
        <v>0</v>
      </c>
      <c r="AU451" s="4" t="s">
        <v>243</v>
      </c>
      <c r="AV451" s="6">
        <f>0</f>
        <v>0</v>
      </c>
      <c r="AW451" s="4" t="s">
        <v>243</v>
      </c>
      <c r="AX451" s="6">
        <f>0</f>
        <v>0</v>
      </c>
      <c r="AY451" s="4" t="s">
        <v>243</v>
      </c>
      <c r="AZ451" s="33">
        <f>0</f>
        <v>0</v>
      </c>
      <c r="BA451" s="33"/>
      <c r="BB451" s="33"/>
      <c r="BC451" s="4" t="s">
        <v>243</v>
      </c>
    </row>
    <row r="452" spans="1:55" s="1" customFormat="1" ht="14.1" customHeight="1" x14ac:dyDescent="0.2">
      <c r="A452" s="35" t="s">
        <v>710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6" t="s">
        <v>16</v>
      </c>
      <c r="N452" s="36"/>
      <c r="O452" s="36" t="s">
        <v>16</v>
      </c>
      <c r="P452" s="36"/>
      <c r="Q452" s="36"/>
      <c r="R452" s="36"/>
      <c r="S452" s="36" t="s">
        <v>16</v>
      </c>
      <c r="T452" s="36"/>
      <c r="U452" s="36"/>
      <c r="V452" s="29" t="s">
        <v>16</v>
      </c>
      <c r="W452" s="29"/>
      <c r="X452" s="29" t="s">
        <v>16</v>
      </c>
      <c r="Y452" s="29"/>
      <c r="Z452" s="29" t="s">
        <v>16</v>
      </c>
      <c r="AA452" s="29"/>
      <c r="AB452" s="7" t="s">
        <v>16</v>
      </c>
      <c r="AC452" s="29" t="s">
        <v>16</v>
      </c>
      <c r="AD452" s="29"/>
      <c r="AE452" s="7" t="s">
        <v>16</v>
      </c>
      <c r="AF452" s="29" t="s">
        <v>16</v>
      </c>
      <c r="AG452" s="29"/>
      <c r="AH452" s="7" t="s">
        <v>16</v>
      </c>
      <c r="AI452" s="29" t="s">
        <v>16</v>
      </c>
      <c r="AJ452" s="29"/>
      <c r="AK452" s="7" t="s">
        <v>16</v>
      </c>
      <c r="AL452" s="29" t="s">
        <v>16</v>
      </c>
      <c r="AM452" s="29"/>
      <c r="AN452" s="7" t="s">
        <v>16</v>
      </c>
      <c r="AO452" s="7" t="s">
        <v>16</v>
      </c>
      <c r="AP452" s="29" t="s">
        <v>16</v>
      </c>
      <c r="AQ452" s="29"/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7" t="s">
        <v>16</v>
      </c>
      <c r="AZ452" s="29" t="s">
        <v>16</v>
      </c>
      <c r="BA452" s="29"/>
      <c r="BB452" s="29"/>
      <c r="BC452" s="7" t="s">
        <v>16</v>
      </c>
    </row>
    <row r="453" spans="1:55" s="1" customFormat="1" ht="14.1" customHeight="1" x14ac:dyDescent="0.2">
      <c r="A453" s="30" t="s">
        <v>711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1" t="s">
        <v>760</v>
      </c>
      <c r="N453" s="31"/>
      <c r="O453" s="31" t="s">
        <v>467</v>
      </c>
      <c r="P453" s="31"/>
      <c r="Q453" s="31"/>
      <c r="R453" s="31"/>
      <c r="S453" s="31" t="s">
        <v>68</v>
      </c>
      <c r="T453" s="31"/>
      <c r="U453" s="31"/>
      <c r="V453" s="27">
        <f>0</f>
        <v>0</v>
      </c>
      <c r="W453" s="27"/>
      <c r="X453" s="28" t="s">
        <v>243</v>
      </c>
      <c r="Y453" s="28"/>
      <c r="Z453" s="27">
        <f>0</f>
        <v>0</v>
      </c>
      <c r="AA453" s="27"/>
      <c r="AB453" s="14" t="s">
        <v>243</v>
      </c>
      <c r="AC453" s="27">
        <f>0</f>
        <v>0</v>
      </c>
      <c r="AD453" s="27"/>
      <c r="AE453" s="14" t="s">
        <v>243</v>
      </c>
      <c r="AF453" s="27">
        <f>0</f>
        <v>0</v>
      </c>
      <c r="AG453" s="27"/>
      <c r="AH453" s="14" t="s">
        <v>243</v>
      </c>
      <c r="AI453" s="27">
        <f>0</f>
        <v>0</v>
      </c>
      <c r="AJ453" s="27"/>
      <c r="AK453" s="14" t="s">
        <v>243</v>
      </c>
      <c r="AL453" s="27">
        <f>0</f>
        <v>0</v>
      </c>
      <c r="AM453" s="27"/>
      <c r="AN453" s="14" t="s">
        <v>243</v>
      </c>
      <c r="AO453" s="8">
        <f>0</f>
        <v>0</v>
      </c>
      <c r="AP453" s="28" t="s">
        <v>243</v>
      </c>
      <c r="AQ453" s="28"/>
      <c r="AR453" s="8">
        <f>0</f>
        <v>0</v>
      </c>
      <c r="AS453" s="14" t="s">
        <v>243</v>
      </c>
      <c r="AT453" s="8">
        <f>0</f>
        <v>0</v>
      </c>
      <c r="AU453" s="14" t="s">
        <v>243</v>
      </c>
      <c r="AV453" s="8">
        <f>0</f>
        <v>0</v>
      </c>
      <c r="AW453" s="14" t="s">
        <v>243</v>
      </c>
      <c r="AX453" s="8">
        <f>0</f>
        <v>0</v>
      </c>
      <c r="AY453" s="14" t="s">
        <v>243</v>
      </c>
      <c r="AZ453" s="27">
        <f>0</f>
        <v>0</v>
      </c>
      <c r="BA453" s="27"/>
      <c r="BB453" s="27"/>
      <c r="BC453" s="14" t="s">
        <v>243</v>
      </c>
    </row>
    <row r="454" spans="1:55" s="1" customFormat="1" ht="14.1" customHeight="1" x14ac:dyDescent="0.2">
      <c r="A454" s="42" t="s">
        <v>713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38" t="s">
        <v>761</v>
      </c>
      <c r="N454" s="38"/>
      <c r="O454" s="38" t="s">
        <v>467</v>
      </c>
      <c r="P454" s="38"/>
      <c r="Q454" s="38"/>
      <c r="R454" s="38"/>
      <c r="S454" s="38" t="s">
        <v>68</v>
      </c>
      <c r="T454" s="38"/>
      <c r="U454" s="38"/>
      <c r="V454" s="33">
        <f>0</f>
        <v>0</v>
      </c>
      <c r="W454" s="33"/>
      <c r="X454" s="34" t="s">
        <v>243</v>
      </c>
      <c r="Y454" s="34"/>
      <c r="Z454" s="33">
        <f>0</f>
        <v>0</v>
      </c>
      <c r="AA454" s="33"/>
      <c r="AB454" s="4" t="s">
        <v>243</v>
      </c>
      <c r="AC454" s="33">
        <f>0</f>
        <v>0</v>
      </c>
      <c r="AD454" s="33"/>
      <c r="AE454" s="4" t="s">
        <v>243</v>
      </c>
      <c r="AF454" s="33">
        <f>0</f>
        <v>0</v>
      </c>
      <c r="AG454" s="33"/>
      <c r="AH454" s="4" t="s">
        <v>243</v>
      </c>
      <c r="AI454" s="33">
        <f>0</f>
        <v>0</v>
      </c>
      <c r="AJ454" s="33"/>
      <c r="AK454" s="4" t="s">
        <v>243</v>
      </c>
      <c r="AL454" s="33">
        <f>0</f>
        <v>0</v>
      </c>
      <c r="AM454" s="33"/>
      <c r="AN454" s="4" t="s">
        <v>243</v>
      </c>
      <c r="AO454" s="6">
        <f>0</f>
        <v>0</v>
      </c>
      <c r="AP454" s="34" t="s">
        <v>243</v>
      </c>
      <c r="AQ454" s="34"/>
      <c r="AR454" s="6">
        <f>0</f>
        <v>0</v>
      </c>
      <c r="AS454" s="4" t="s">
        <v>243</v>
      </c>
      <c r="AT454" s="6">
        <f>0</f>
        <v>0</v>
      </c>
      <c r="AU454" s="4" t="s">
        <v>243</v>
      </c>
      <c r="AV454" s="6">
        <f>0</f>
        <v>0</v>
      </c>
      <c r="AW454" s="4" t="s">
        <v>243</v>
      </c>
      <c r="AX454" s="6">
        <f>0</f>
        <v>0</v>
      </c>
      <c r="AY454" s="4" t="s">
        <v>243</v>
      </c>
      <c r="AZ454" s="33">
        <f>0</f>
        <v>0</v>
      </c>
      <c r="BA454" s="33"/>
      <c r="BB454" s="33"/>
      <c r="BC454" s="4" t="s">
        <v>243</v>
      </c>
    </row>
    <row r="455" spans="1:55" s="1" customFormat="1" ht="14.1" customHeight="1" x14ac:dyDescent="0.2">
      <c r="A455" s="41" t="s">
        <v>738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8" t="s">
        <v>762</v>
      </c>
      <c r="N455" s="38"/>
      <c r="O455" s="38" t="s">
        <v>741</v>
      </c>
      <c r="P455" s="38"/>
      <c r="Q455" s="38"/>
      <c r="R455" s="38"/>
      <c r="S455" s="38" t="s">
        <v>68</v>
      </c>
      <c r="T455" s="38"/>
      <c r="U455" s="38"/>
      <c r="V455" s="33">
        <f>0</f>
        <v>0</v>
      </c>
      <c r="W455" s="33"/>
      <c r="X455" s="34" t="s">
        <v>243</v>
      </c>
      <c r="Y455" s="34"/>
      <c r="Z455" s="33">
        <f>0</f>
        <v>0</v>
      </c>
      <c r="AA455" s="33"/>
      <c r="AB455" s="4" t="s">
        <v>243</v>
      </c>
      <c r="AC455" s="33">
        <f>0</f>
        <v>0</v>
      </c>
      <c r="AD455" s="33"/>
      <c r="AE455" s="4" t="s">
        <v>243</v>
      </c>
      <c r="AF455" s="33">
        <f>0</f>
        <v>0</v>
      </c>
      <c r="AG455" s="33"/>
      <c r="AH455" s="4" t="s">
        <v>243</v>
      </c>
      <c r="AI455" s="33">
        <f>0</f>
        <v>0</v>
      </c>
      <c r="AJ455" s="33"/>
      <c r="AK455" s="4" t="s">
        <v>243</v>
      </c>
      <c r="AL455" s="33">
        <f>0</f>
        <v>0</v>
      </c>
      <c r="AM455" s="33"/>
      <c r="AN455" s="4" t="s">
        <v>243</v>
      </c>
      <c r="AO455" s="6">
        <f>0</f>
        <v>0</v>
      </c>
      <c r="AP455" s="34" t="s">
        <v>243</v>
      </c>
      <c r="AQ455" s="34"/>
      <c r="AR455" s="6">
        <f>0</f>
        <v>0</v>
      </c>
      <c r="AS455" s="4" t="s">
        <v>243</v>
      </c>
      <c r="AT455" s="6">
        <f>0</f>
        <v>0</v>
      </c>
      <c r="AU455" s="4" t="s">
        <v>243</v>
      </c>
      <c r="AV455" s="6">
        <f>0</f>
        <v>0</v>
      </c>
      <c r="AW455" s="4" t="s">
        <v>243</v>
      </c>
      <c r="AX455" s="6">
        <f>0</f>
        <v>0</v>
      </c>
      <c r="AY455" s="4" t="s">
        <v>243</v>
      </c>
      <c r="AZ455" s="33">
        <f>0</f>
        <v>0</v>
      </c>
      <c r="BA455" s="33"/>
      <c r="BB455" s="33"/>
      <c r="BC455" s="4" t="s">
        <v>243</v>
      </c>
    </row>
    <row r="456" spans="1:55" s="1" customFormat="1" ht="14.1" customHeight="1" x14ac:dyDescent="0.2">
      <c r="A456" s="35" t="s">
        <v>710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6" t="s">
        <v>16</v>
      </c>
      <c r="N456" s="36"/>
      <c r="O456" s="36" t="s">
        <v>16</v>
      </c>
      <c r="P456" s="36"/>
      <c r="Q456" s="36"/>
      <c r="R456" s="36"/>
      <c r="S456" s="36" t="s">
        <v>16</v>
      </c>
      <c r="T456" s="36"/>
      <c r="U456" s="36"/>
      <c r="V456" s="29" t="s">
        <v>16</v>
      </c>
      <c r="W456" s="29"/>
      <c r="X456" s="29" t="s">
        <v>16</v>
      </c>
      <c r="Y456" s="29"/>
      <c r="Z456" s="29" t="s">
        <v>16</v>
      </c>
      <c r="AA456" s="29"/>
      <c r="AB456" s="7" t="s">
        <v>16</v>
      </c>
      <c r="AC456" s="29" t="s">
        <v>16</v>
      </c>
      <c r="AD456" s="29"/>
      <c r="AE456" s="7" t="s">
        <v>16</v>
      </c>
      <c r="AF456" s="29" t="s">
        <v>16</v>
      </c>
      <c r="AG456" s="29"/>
      <c r="AH456" s="7" t="s">
        <v>16</v>
      </c>
      <c r="AI456" s="29" t="s">
        <v>16</v>
      </c>
      <c r="AJ456" s="29"/>
      <c r="AK456" s="7" t="s">
        <v>16</v>
      </c>
      <c r="AL456" s="29" t="s">
        <v>16</v>
      </c>
      <c r="AM456" s="29"/>
      <c r="AN456" s="7" t="s">
        <v>16</v>
      </c>
      <c r="AO456" s="7" t="s">
        <v>16</v>
      </c>
      <c r="AP456" s="29" t="s">
        <v>16</v>
      </c>
      <c r="AQ456" s="29"/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7" t="s">
        <v>16</v>
      </c>
      <c r="AZ456" s="29" t="s">
        <v>16</v>
      </c>
      <c r="BA456" s="29"/>
      <c r="BB456" s="29"/>
      <c r="BC456" s="7" t="s">
        <v>16</v>
      </c>
    </row>
    <row r="457" spans="1:55" s="1" customFormat="1" ht="14.1" customHeight="1" x14ac:dyDescent="0.2">
      <c r="A457" s="30" t="s">
        <v>711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1" t="s">
        <v>763</v>
      </c>
      <c r="N457" s="31"/>
      <c r="O457" s="31" t="s">
        <v>741</v>
      </c>
      <c r="P457" s="31"/>
      <c r="Q457" s="31"/>
      <c r="R457" s="31"/>
      <c r="S457" s="31" t="s">
        <v>68</v>
      </c>
      <c r="T457" s="31"/>
      <c r="U457" s="31"/>
      <c r="V457" s="27">
        <f>0</f>
        <v>0</v>
      </c>
      <c r="W457" s="27"/>
      <c r="X457" s="28" t="s">
        <v>243</v>
      </c>
      <c r="Y457" s="28"/>
      <c r="Z457" s="27">
        <f>0</f>
        <v>0</v>
      </c>
      <c r="AA457" s="27"/>
      <c r="AB457" s="14" t="s">
        <v>243</v>
      </c>
      <c r="AC457" s="27">
        <f>0</f>
        <v>0</v>
      </c>
      <c r="AD457" s="27"/>
      <c r="AE457" s="14" t="s">
        <v>243</v>
      </c>
      <c r="AF457" s="27">
        <f>0</f>
        <v>0</v>
      </c>
      <c r="AG457" s="27"/>
      <c r="AH457" s="14" t="s">
        <v>243</v>
      </c>
      <c r="AI457" s="27">
        <f>0</f>
        <v>0</v>
      </c>
      <c r="AJ457" s="27"/>
      <c r="AK457" s="14" t="s">
        <v>243</v>
      </c>
      <c r="AL457" s="27">
        <f>0</f>
        <v>0</v>
      </c>
      <c r="AM457" s="27"/>
      <c r="AN457" s="14" t="s">
        <v>243</v>
      </c>
      <c r="AO457" s="8">
        <f>0</f>
        <v>0</v>
      </c>
      <c r="AP457" s="28" t="s">
        <v>243</v>
      </c>
      <c r="AQ457" s="28"/>
      <c r="AR457" s="8">
        <f>0</f>
        <v>0</v>
      </c>
      <c r="AS457" s="14" t="s">
        <v>243</v>
      </c>
      <c r="AT457" s="8">
        <f>0</f>
        <v>0</v>
      </c>
      <c r="AU457" s="14" t="s">
        <v>243</v>
      </c>
      <c r="AV457" s="8">
        <f>0</f>
        <v>0</v>
      </c>
      <c r="AW457" s="14" t="s">
        <v>243</v>
      </c>
      <c r="AX457" s="8">
        <f>0</f>
        <v>0</v>
      </c>
      <c r="AY457" s="14" t="s">
        <v>243</v>
      </c>
      <c r="AZ457" s="27">
        <f>0</f>
        <v>0</v>
      </c>
      <c r="BA457" s="27"/>
      <c r="BB457" s="27"/>
      <c r="BC457" s="14" t="s">
        <v>243</v>
      </c>
    </row>
    <row r="458" spans="1:55" s="1" customFormat="1" ht="14.1" customHeight="1" x14ac:dyDescent="0.2">
      <c r="A458" s="42" t="s">
        <v>713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38" t="s">
        <v>764</v>
      </c>
      <c r="N458" s="38"/>
      <c r="O458" s="38" t="s">
        <v>741</v>
      </c>
      <c r="P458" s="38"/>
      <c r="Q458" s="38"/>
      <c r="R458" s="38"/>
      <c r="S458" s="38" t="s">
        <v>68</v>
      </c>
      <c r="T458" s="38"/>
      <c r="U458" s="38"/>
      <c r="V458" s="33">
        <f>0</f>
        <v>0</v>
      </c>
      <c r="W458" s="33"/>
      <c r="X458" s="34" t="s">
        <v>243</v>
      </c>
      <c r="Y458" s="34"/>
      <c r="Z458" s="33">
        <f>0</f>
        <v>0</v>
      </c>
      <c r="AA458" s="33"/>
      <c r="AB458" s="4" t="s">
        <v>243</v>
      </c>
      <c r="AC458" s="33">
        <f>0</f>
        <v>0</v>
      </c>
      <c r="AD458" s="33"/>
      <c r="AE458" s="4" t="s">
        <v>243</v>
      </c>
      <c r="AF458" s="33">
        <f>0</f>
        <v>0</v>
      </c>
      <c r="AG458" s="33"/>
      <c r="AH458" s="4" t="s">
        <v>243</v>
      </c>
      <c r="AI458" s="33">
        <f>0</f>
        <v>0</v>
      </c>
      <c r="AJ458" s="33"/>
      <c r="AK458" s="4" t="s">
        <v>243</v>
      </c>
      <c r="AL458" s="33">
        <f>0</f>
        <v>0</v>
      </c>
      <c r="AM458" s="33"/>
      <c r="AN458" s="4" t="s">
        <v>243</v>
      </c>
      <c r="AO458" s="6">
        <f>0</f>
        <v>0</v>
      </c>
      <c r="AP458" s="34" t="s">
        <v>243</v>
      </c>
      <c r="AQ458" s="34"/>
      <c r="AR458" s="6">
        <f>0</f>
        <v>0</v>
      </c>
      <c r="AS458" s="4" t="s">
        <v>243</v>
      </c>
      <c r="AT458" s="6">
        <f>0</f>
        <v>0</v>
      </c>
      <c r="AU458" s="4" t="s">
        <v>243</v>
      </c>
      <c r="AV458" s="6">
        <f>0</f>
        <v>0</v>
      </c>
      <c r="AW458" s="4" t="s">
        <v>243</v>
      </c>
      <c r="AX458" s="6">
        <f>0</f>
        <v>0</v>
      </c>
      <c r="AY458" s="4" t="s">
        <v>243</v>
      </c>
      <c r="AZ458" s="33">
        <f>0</f>
        <v>0</v>
      </c>
      <c r="BA458" s="33"/>
      <c r="BB458" s="33"/>
      <c r="BC458" s="4" t="s">
        <v>243</v>
      </c>
    </row>
    <row r="459" spans="1:55" s="1" customFormat="1" ht="14.1" customHeight="1" x14ac:dyDescent="0.2">
      <c r="A459" s="41" t="s">
        <v>743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8" t="s">
        <v>765</v>
      </c>
      <c r="N459" s="38"/>
      <c r="O459" s="38" t="s">
        <v>67</v>
      </c>
      <c r="P459" s="38"/>
      <c r="Q459" s="38"/>
      <c r="R459" s="38"/>
      <c r="S459" s="38" t="s">
        <v>68</v>
      </c>
      <c r="T459" s="38"/>
      <c r="U459" s="38"/>
      <c r="V459" s="33">
        <f>1256082</f>
        <v>1256082</v>
      </c>
      <c r="W459" s="33"/>
      <c r="X459" s="34" t="s">
        <v>243</v>
      </c>
      <c r="Y459" s="34"/>
      <c r="Z459" s="33">
        <f>0</f>
        <v>0</v>
      </c>
      <c r="AA459" s="33"/>
      <c r="AB459" s="4" t="s">
        <v>243</v>
      </c>
      <c r="AC459" s="33">
        <f>0</f>
        <v>0</v>
      </c>
      <c r="AD459" s="33"/>
      <c r="AE459" s="4" t="s">
        <v>243</v>
      </c>
      <c r="AF459" s="33">
        <f>0</f>
        <v>0</v>
      </c>
      <c r="AG459" s="33"/>
      <c r="AH459" s="4" t="s">
        <v>243</v>
      </c>
      <c r="AI459" s="33">
        <f>0</f>
        <v>0</v>
      </c>
      <c r="AJ459" s="33"/>
      <c r="AK459" s="4" t="s">
        <v>243</v>
      </c>
      <c r="AL459" s="33">
        <f>1256082</f>
        <v>1256082</v>
      </c>
      <c r="AM459" s="33"/>
      <c r="AN459" s="4" t="s">
        <v>243</v>
      </c>
      <c r="AO459" s="6">
        <f>923834.09</f>
        <v>923834.09</v>
      </c>
      <c r="AP459" s="34" t="s">
        <v>243</v>
      </c>
      <c r="AQ459" s="34"/>
      <c r="AR459" s="6">
        <f>0</f>
        <v>0</v>
      </c>
      <c r="AS459" s="4" t="s">
        <v>243</v>
      </c>
      <c r="AT459" s="6">
        <f>0</f>
        <v>0</v>
      </c>
      <c r="AU459" s="4" t="s">
        <v>243</v>
      </c>
      <c r="AV459" s="6">
        <f>0</f>
        <v>0</v>
      </c>
      <c r="AW459" s="4" t="s">
        <v>243</v>
      </c>
      <c r="AX459" s="6">
        <f>0</f>
        <v>0</v>
      </c>
      <c r="AY459" s="4" t="s">
        <v>243</v>
      </c>
      <c r="AZ459" s="33">
        <f>923834.09</f>
        <v>923834.09</v>
      </c>
      <c r="BA459" s="33"/>
      <c r="BB459" s="33"/>
      <c r="BC459" s="4" t="s">
        <v>243</v>
      </c>
    </row>
    <row r="460" spans="1:55" s="1" customFormat="1" ht="14.1" customHeight="1" x14ac:dyDescent="0.2">
      <c r="A460" s="35" t="s">
        <v>710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6" t="s">
        <v>16</v>
      </c>
      <c r="N460" s="36"/>
      <c r="O460" s="36" t="s">
        <v>16</v>
      </c>
      <c r="P460" s="36"/>
      <c r="Q460" s="36"/>
      <c r="R460" s="36"/>
      <c r="S460" s="36" t="s">
        <v>16</v>
      </c>
      <c r="T460" s="36"/>
      <c r="U460" s="36"/>
      <c r="V460" s="29" t="s">
        <v>16</v>
      </c>
      <c r="W460" s="29"/>
      <c r="X460" s="29" t="s">
        <v>16</v>
      </c>
      <c r="Y460" s="29"/>
      <c r="Z460" s="29" t="s">
        <v>16</v>
      </c>
      <c r="AA460" s="29"/>
      <c r="AB460" s="7" t="s">
        <v>16</v>
      </c>
      <c r="AC460" s="29" t="s">
        <v>16</v>
      </c>
      <c r="AD460" s="29"/>
      <c r="AE460" s="7" t="s">
        <v>16</v>
      </c>
      <c r="AF460" s="29" t="s">
        <v>16</v>
      </c>
      <c r="AG460" s="29"/>
      <c r="AH460" s="7" t="s">
        <v>16</v>
      </c>
      <c r="AI460" s="29" t="s">
        <v>16</v>
      </c>
      <c r="AJ460" s="29"/>
      <c r="AK460" s="7" t="s">
        <v>16</v>
      </c>
      <c r="AL460" s="29" t="s">
        <v>16</v>
      </c>
      <c r="AM460" s="29"/>
      <c r="AN460" s="7" t="s">
        <v>16</v>
      </c>
      <c r="AO460" s="7" t="s">
        <v>16</v>
      </c>
      <c r="AP460" s="29" t="s">
        <v>16</v>
      </c>
      <c r="AQ460" s="29"/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7" t="s">
        <v>16</v>
      </c>
      <c r="AZ460" s="29" t="s">
        <v>16</v>
      </c>
      <c r="BA460" s="29"/>
      <c r="BB460" s="29"/>
      <c r="BC460" s="7" t="s">
        <v>16</v>
      </c>
    </row>
    <row r="461" spans="1:55" s="1" customFormat="1" ht="14.1" customHeight="1" x14ac:dyDescent="0.2">
      <c r="A461" s="30" t="s">
        <v>711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1" t="s">
        <v>766</v>
      </c>
      <c r="N461" s="31"/>
      <c r="O461" s="31" t="s">
        <v>67</v>
      </c>
      <c r="P461" s="31"/>
      <c r="Q461" s="31"/>
      <c r="R461" s="31"/>
      <c r="S461" s="31" t="s">
        <v>68</v>
      </c>
      <c r="T461" s="31"/>
      <c r="U461" s="31"/>
      <c r="V461" s="27">
        <f>0</f>
        <v>0</v>
      </c>
      <c r="W461" s="27"/>
      <c r="X461" s="28" t="s">
        <v>243</v>
      </c>
      <c r="Y461" s="28"/>
      <c r="Z461" s="27">
        <f>0</f>
        <v>0</v>
      </c>
      <c r="AA461" s="27"/>
      <c r="AB461" s="14" t="s">
        <v>243</v>
      </c>
      <c r="AC461" s="27">
        <f>0</f>
        <v>0</v>
      </c>
      <c r="AD461" s="27"/>
      <c r="AE461" s="14" t="s">
        <v>243</v>
      </c>
      <c r="AF461" s="27">
        <f>0</f>
        <v>0</v>
      </c>
      <c r="AG461" s="27"/>
      <c r="AH461" s="14" t="s">
        <v>243</v>
      </c>
      <c r="AI461" s="27">
        <f>0</f>
        <v>0</v>
      </c>
      <c r="AJ461" s="27"/>
      <c r="AK461" s="14" t="s">
        <v>243</v>
      </c>
      <c r="AL461" s="27">
        <f>0</f>
        <v>0</v>
      </c>
      <c r="AM461" s="27"/>
      <c r="AN461" s="14" t="s">
        <v>243</v>
      </c>
      <c r="AO461" s="8">
        <f>0</f>
        <v>0</v>
      </c>
      <c r="AP461" s="28" t="s">
        <v>243</v>
      </c>
      <c r="AQ461" s="28"/>
      <c r="AR461" s="8">
        <f>0</f>
        <v>0</v>
      </c>
      <c r="AS461" s="14" t="s">
        <v>243</v>
      </c>
      <c r="AT461" s="8">
        <f>0</f>
        <v>0</v>
      </c>
      <c r="AU461" s="14" t="s">
        <v>243</v>
      </c>
      <c r="AV461" s="8">
        <f>0</f>
        <v>0</v>
      </c>
      <c r="AW461" s="14" t="s">
        <v>243</v>
      </c>
      <c r="AX461" s="8">
        <f>0</f>
        <v>0</v>
      </c>
      <c r="AY461" s="14" t="s">
        <v>243</v>
      </c>
      <c r="AZ461" s="27">
        <f>0</f>
        <v>0</v>
      </c>
      <c r="BA461" s="27"/>
      <c r="BB461" s="27"/>
      <c r="BC461" s="14" t="s">
        <v>243</v>
      </c>
    </row>
    <row r="462" spans="1:55" s="1" customFormat="1" ht="14.1" customHeight="1" x14ac:dyDescent="0.2">
      <c r="A462" s="42" t="s">
        <v>713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38" t="s">
        <v>767</v>
      </c>
      <c r="N462" s="38"/>
      <c r="O462" s="38" t="s">
        <v>67</v>
      </c>
      <c r="P462" s="38"/>
      <c r="Q462" s="38"/>
      <c r="R462" s="38"/>
      <c r="S462" s="38" t="s">
        <v>68</v>
      </c>
      <c r="T462" s="38"/>
      <c r="U462" s="38"/>
      <c r="V462" s="33">
        <f>0</f>
        <v>0</v>
      </c>
      <c r="W462" s="33"/>
      <c r="X462" s="34" t="s">
        <v>243</v>
      </c>
      <c r="Y462" s="34"/>
      <c r="Z462" s="33">
        <f>0</f>
        <v>0</v>
      </c>
      <c r="AA462" s="33"/>
      <c r="AB462" s="4" t="s">
        <v>243</v>
      </c>
      <c r="AC462" s="33">
        <f>0</f>
        <v>0</v>
      </c>
      <c r="AD462" s="33"/>
      <c r="AE462" s="4" t="s">
        <v>243</v>
      </c>
      <c r="AF462" s="33">
        <f>0</f>
        <v>0</v>
      </c>
      <c r="AG462" s="33"/>
      <c r="AH462" s="4" t="s">
        <v>243</v>
      </c>
      <c r="AI462" s="33">
        <f>0</f>
        <v>0</v>
      </c>
      <c r="AJ462" s="33"/>
      <c r="AK462" s="4" t="s">
        <v>243</v>
      </c>
      <c r="AL462" s="33">
        <f>0</f>
        <v>0</v>
      </c>
      <c r="AM462" s="33"/>
      <c r="AN462" s="4" t="s">
        <v>243</v>
      </c>
      <c r="AO462" s="6">
        <f>0</f>
        <v>0</v>
      </c>
      <c r="AP462" s="34" t="s">
        <v>243</v>
      </c>
      <c r="AQ462" s="34"/>
      <c r="AR462" s="6">
        <f>0</f>
        <v>0</v>
      </c>
      <c r="AS462" s="4" t="s">
        <v>243</v>
      </c>
      <c r="AT462" s="6">
        <f>0</f>
        <v>0</v>
      </c>
      <c r="AU462" s="4" t="s">
        <v>243</v>
      </c>
      <c r="AV462" s="6">
        <f>0</f>
        <v>0</v>
      </c>
      <c r="AW462" s="4" t="s">
        <v>243</v>
      </c>
      <c r="AX462" s="6">
        <f>0</f>
        <v>0</v>
      </c>
      <c r="AY462" s="4" t="s">
        <v>243</v>
      </c>
      <c r="AZ462" s="33">
        <f>0</f>
        <v>0</v>
      </c>
      <c r="BA462" s="33"/>
      <c r="BB462" s="33"/>
      <c r="BC462" s="4" t="s">
        <v>243</v>
      </c>
    </row>
    <row r="463" spans="1:55" s="1" customFormat="1" ht="24" customHeight="1" x14ac:dyDescent="0.2">
      <c r="A463" s="41" t="s">
        <v>768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4" t="s">
        <v>769</v>
      </c>
      <c r="N463" s="44"/>
      <c r="O463" s="44" t="s">
        <v>67</v>
      </c>
      <c r="P463" s="44"/>
      <c r="Q463" s="44"/>
      <c r="R463" s="44"/>
      <c r="S463" s="44" t="s">
        <v>68</v>
      </c>
      <c r="T463" s="44"/>
      <c r="U463" s="44"/>
      <c r="V463" s="33">
        <f>388709.4</f>
        <v>388709.4</v>
      </c>
      <c r="W463" s="33"/>
      <c r="X463" s="34" t="s">
        <v>243</v>
      </c>
      <c r="Y463" s="34"/>
      <c r="Z463" s="33">
        <f>0</f>
        <v>0</v>
      </c>
      <c r="AA463" s="33"/>
      <c r="AB463" s="4" t="s">
        <v>243</v>
      </c>
      <c r="AC463" s="33">
        <f>0</f>
        <v>0</v>
      </c>
      <c r="AD463" s="33"/>
      <c r="AE463" s="4" t="s">
        <v>243</v>
      </c>
      <c r="AF463" s="33">
        <f>0</f>
        <v>0</v>
      </c>
      <c r="AG463" s="33"/>
      <c r="AH463" s="4" t="s">
        <v>243</v>
      </c>
      <c r="AI463" s="33">
        <f>0</f>
        <v>0</v>
      </c>
      <c r="AJ463" s="33"/>
      <c r="AK463" s="4" t="s">
        <v>243</v>
      </c>
      <c r="AL463" s="33">
        <f>388709.4</f>
        <v>388709.4</v>
      </c>
      <c r="AM463" s="33"/>
      <c r="AN463" s="4" t="s">
        <v>243</v>
      </c>
      <c r="AO463" s="4" t="s">
        <v>243</v>
      </c>
      <c r="AP463" s="34" t="s">
        <v>243</v>
      </c>
      <c r="AQ463" s="34"/>
      <c r="AR463" s="4" t="s">
        <v>243</v>
      </c>
      <c r="AS463" s="4" t="s">
        <v>243</v>
      </c>
      <c r="AT463" s="4" t="s">
        <v>243</v>
      </c>
      <c r="AU463" s="4" t="s">
        <v>243</v>
      </c>
      <c r="AV463" s="4" t="s">
        <v>243</v>
      </c>
      <c r="AW463" s="4" t="s">
        <v>243</v>
      </c>
      <c r="AX463" s="4" t="s">
        <v>243</v>
      </c>
      <c r="AY463" s="4" t="s">
        <v>243</v>
      </c>
      <c r="AZ463" s="34" t="s">
        <v>243</v>
      </c>
      <c r="BA463" s="34"/>
      <c r="BB463" s="34"/>
      <c r="BC463" s="4" t="s">
        <v>243</v>
      </c>
    </row>
    <row r="464" spans="1:55" s="1" customFormat="1" ht="14.1" customHeight="1" x14ac:dyDescent="0.2">
      <c r="A464" s="35" t="s">
        <v>770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6" t="s">
        <v>16</v>
      </c>
      <c r="N464" s="36"/>
      <c r="O464" s="36" t="s">
        <v>16</v>
      </c>
      <c r="P464" s="36"/>
      <c r="Q464" s="36"/>
      <c r="R464" s="36"/>
      <c r="S464" s="36" t="s">
        <v>16</v>
      </c>
      <c r="T464" s="36"/>
      <c r="U464" s="36"/>
      <c r="V464" s="29" t="s">
        <v>16</v>
      </c>
      <c r="W464" s="29"/>
      <c r="X464" s="32" t="s">
        <v>16</v>
      </c>
      <c r="Y464" s="32"/>
      <c r="Z464" s="29" t="s">
        <v>16</v>
      </c>
      <c r="AA464" s="29"/>
      <c r="AB464" s="12" t="s">
        <v>16</v>
      </c>
      <c r="AC464" s="29" t="s">
        <v>16</v>
      </c>
      <c r="AD464" s="29"/>
      <c r="AE464" s="12" t="s">
        <v>16</v>
      </c>
      <c r="AF464" s="29" t="s">
        <v>16</v>
      </c>
      <c r="AG464" s="29"/>
      <c r="AH464" s="12" t="s">
        <v>16</v>
      </c>
      <c r="AI464" s="29" t="s">
        <v>16</v>
      </c>
      <c r="AJ464" s="29"/>
      <c r="AK464" s="12" t="s">
        <v>16</v>
      </c>
      <c r="AL464" s="29" t="s">
        <v>16</v>
      </c>
      <c r="AM464" s="29"/>
      <c r="AN464" s="12" t="s">
        <v>16</v>
      </c>
      <c r="AO464" s="7" t="s">
        <v>16</v>
      </c>
      <c r="AP464" s="32" t="s">
        <v>16</v>
      </c>
      <c r="AQ464" s="32"/>
      <c r="AR464" s="7" t="s">
        <v>16</v>
      </c>
      <c r="AS464" s="12" t="s">
        <v>16</v>
      </c>
      <c r="AT464" s="7" t="s">
        <v>16</v>
      </c>
      <c r="AU464" s="12" t="s">
        <v>16</v>
      </c>
      <c r="AV464" s="7" t="s">
        <v>16</v>
      </c>
      <c r="AW464" s="12" t="s">
        <v>16</v>
      </c>
      <c r="AX464" s="7" t="s">
        <v>16</v>
      </c>
      <c r="AY464" s="12" t="s">
        <v>16</v>
      </c>
      <c r="AZ464" s="29" t="s">
        <v>16</v>
      </c>
      <c r="BA464" s="29"/>
      <c r="BB464" s="29"/>
      <c r="BC464" s="12" t="s">
        <v>16</v>
      </c>
    </row>
    <row r="465" spans="1:55" s="1" customFormat="1" ht="14.1" customHeight="1" x14ac:dyDescent="0.2">
      <c r="A465" s="30" t="s">
        <v>771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1" t="s">
        <v>772</v>
      </c>
      <c r="N465" s="31"/>
      <c r="O465" s="31" t="s">
        <v>67</v>
      </c>
      <c r="P465" s="31"/>
      <c r="Q465" s="31"/>
      <c r="R465" s="31"/>
      <c r="S465" s="31" t="s">
        <v>72</v>
      </c>
      <c r="T465" s="31"/>
      <c r="U465" s="31"/>
      <c r="V465" s="27">
        <f>301443.32</f>
        <v>301443.32</v>
      </c>
      <c r="W465" s="27"/>
      <c r="X465" s="28" t="s">
        <v>243</v>
      </c>
      <c r="Y465" s="28"/>
      <c r="Z465" s="27">
        <f>0</f>
        <v>0</v>
      </c>
      <c r="AA465" s="27"/>
      <c r="AB465" s="14" t="s">
        <v>243</v>
      </c>
      <c r="AC465" s="27">
        <f>0</f>
        <v>0</v>
      </c>
      <c r="AD465" s="27"/>
      <c r="AE465" s="14" t="s">
        <v>243</v>
      </c>
      <c r="AF465" s="27">
        <f>0</f>
        <v>0</v>
      </c>
      <c r="AG465" s="27"/>
      <c r="AH465" s="14" t="s">
        <v>243</v>
      </c>
      <c r="AI465" s="27">
        <f>0</f>
        <v>0</v>
      </c>
      <c r="AJ465" s="27"/>
      <c r="AK465" s="14" t="s">
        <v>243</v>
      </c>
      <c r="AL465" s="27">
        <f>301443.32</f>
        <v>301443.32</v>
      </c>
      <c r="AM465" s="27"/>
      <c r="AN465" s="14" t="s">
        <v>243</v>
      </c>
      <c r="AO465" s="14" t="s">
        <v>243</v>
      </c>
      <c r="AP465" s="28" t="s">
        <v>243</v>
      </c>
      <c r="AQ465" s="28"/>
      <c r="AR465" s="14" t="s">
        <v>243</v>
      </c>
      <c r="AS465" s="14" t="s">
        <v>243</v>
      </c>
      <c r="AT465" s="14" t="s">
        <v>243</v>
      </c>
      <c r="AU465" s="14" t="s">
        <v>243</v>
      </c>
      <c r="AV465" s="14" t="s">
        <v>243</v>
      </c>
      <c r="AW465" s="14" t="s">
        <v>243</v>
      </c>
      <c r="AX465" s="14" t="s">
        <v>243</v>
      </c>
      <c r="AY465" s="14" t="s">
        <v>243</v>
      </c>
      <c r="AZ465" s="28" t="s">
        <v>243</v>
      </c>
      <c r="BA465" s="28"/>
      <c r="BB465" s="28"/>
      <c r="BC465" s="14" t="s">
        <v>243</v>
      </c>
    </row>
    <row r="466" spans="1:55" s="1" customFormat="1" ht="14.1" customHeight="1" x14ac:dyDescent="0.2">
      <c r="A466" s="40" t="s">
        <v>197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6" t="s">
        <v>16</v>
      </c>
      <c r="N466" s="36"/>
      <c r="O466" s="36" t="s">
        <v>16</v>
      </c>
      <c r="P466" s="36"/>
      <c r="Q466" s="36"/>
      <c r="R466" s="36"/>
      <c r="S466" s="36" t="s">
        <v>16</v>
      </c>
      <c r="T466" s="36"/>
      <c r="U466" s="36"/>
      <c r="V466" s="29" t="s">
        <v>16</v>
      </c>
      <c r="W466" s="29"/>
      <c r="X466" s="32" t="s">
        <v>16</v>
      </c>
      <c r="Y466" s="32"/>
      <c r="Z466" s="29" t="s">
        <v>16</v>
      </c>
      <c r="AA466" s="29"/>
      <c r="AB466" s="12" t="s">
        <v>16</v>
      </c>
      <c r="AC466" s="29" t="s">
        <v>16</v>
      </c>
      <c r="AD466" s="29"/>
      <c r="AE466" s="12" t="s">
        <v>16</v>
      </c>
      <c r="AF466" s="29" t="s">
        <v>16</v>
      </c>
      <c r="AG466" s="29"/>
      <c r="AH466" s="12" t="s">
        <v>16</v>
      </c>
      <c r="AI466" s="29" t="s">
        <v>16</v>
      </c>
      <c r="AJ466" s="29"/>
      <c r="AK466" s="12" t="s">
        <v>16</v>
      </c>
      <c r="AL466" s="29" t="s">
        <v>16</v>
      </c>
      <c r="AM466" s="29"/>
      <c r="AN466" s="12" t="s">
        <v>16</v>
      </c>
      <c r="AO466" s="7" t="s">
        <v>16</v>
      </c>
      <c r="AP466" s="32" t="s">
        <v>16</v>
      </c>
      <c r="AQ466" s="32"/>
      <c r="AR466" s="7" t="s">
        <v>16</v>
      </c>
      <c r="AS466" s="12" t="s">
        <v>16</v>
      </c>
      <c r="AT466" s="7" t="s">
        <v>16</v>
      </c>
      <c r="AU466" s="12" t="s">
        <v>16</v>
      </c>
      <c r="AV466" s="7" t="s">
        <v>16</v>
      </c>
      <c r="AW466" s="12" t="s">
        <v>16</v>
      </c>
      <c r="AX466" s="7" t="s">
        <v>16</v>
      </c>
      <c r="AY466" s="12" t="s">
        <v>16</v>
      </c>
      <c r="AZ466" s="29" t="s">
        <v>16</v>
      </c>
      <c r="BA466" s="29"/>
      <c r="BB466" s="29"/>
      <c r="BC466" s="12" t="s">
        <v>16</v>
      </c>
    </row>
    <row r="467" spans="1:55" s="1" customFormat="1" ht="14.1" customHeight="1" x14ac:dyDescent="0.2">
      <c r="A467" s="39" t="s">
        <v>773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1" t="s">
        <v>774</v>
      </c>
      <c r="N467" s="31"/>
      <c r="O467" s="31" t="s">
        <v>67</v>
      </c>
      <c r="P467" s="31"/>
      <c r="Q467" s="31"/>
      <c r="R467" s="31"/>
      <c r="S467" s="31" t="s">
        <v>68</v>
      </c>
      <c r="T467" s="31"/>
      <c r="U467" s="31"/>
      <c r="V467" s="27">
        <f>4204.92</f>
        <v>4204.92</v>
      </c>
      <c r="W467" s="27"/>
      <c r="X467" s="28" t="s">
        <v>243</v>
      </c>
      <c r="Y467" s="28"/>
      <c r="Z467" s="27">
        <f>0</f>
        <v>0</v>
      </c>
      <c r="AA467" s="27"/>
      <c r="AB467" s="14" t="s">
        <v>243</v>
      </c>
      <c r="AC467" s="27">
        <f>0</f>
        <v>0</v>
      </c>
      <c r="AD467" s="27"/>
      <c r="AE467" s="14" t="s">
        <v>243</v>
      </c>
      <c r="AF467" s="27">
        <f>0</f>
        <v>0</v>
      </c>
      <c r="AG467" s="27"/>
      <c r="AH467" s="14" t="s">
        <v>243</v>
      </c>
      <c r="AI467" s="27">
        <f>0</f>
        <v>0</v>
      </c>
      <c r="AJ467" s="27"/>
      <c r="AK467" s="14" t="s">
        <v>243</v>
      </c>
      <c r="AL467" s="27">
        <f>4204.92</f>
        <v>4204.92</v>
      </c>
      <c r="AM467" s="27"/>
      <c r="AN467" s="14" t="s">
        <v>243</v>
      </c>
      <c r="AO467" s="14" t="s">
        <v>243</v>
      </c>
      <c r="AP467" s="28" t="s">
        <v>243</v>
      </c>
      <c r="AQ467" s="28"/>
      <c r="AR467" s="14" t="s">
        <v>243</v>
      </c>
      <c r="AS467" s="14" t="s">
        <v>243</v>
      </c>
      <c r="AT467" s="14" t="s">
        <v>243</v>
      </c>
      <c r="AU467" s="14" t="s">
        <v>243</v>
      </c>
      <c r="AV467" s="14" t="s">
        <v>243</v>
      </c>
      <c r="AW467" s="14" t="s">
        <v>243</v>
      </c>
      <c r="AX467" s="14" t="s">
        <v>243</v>
      </c>
      <c r="AY467" s="14" t="s">
        <v>243</v>
      </c>
      <c r="AZ467" s="28" t="s">
        <v>243</v>
      </c>
      <c r="BA467" s="28"/>
      <c r="BB467" s="28"/>
      <c r="BC467" s="14" t="s">
        <v>243</v>
      </c>
    </row>
    <row r="468" spans="1:55" s="1" customFormat="1" ht="14.1" customHeight="1" x14ac:dyDescent="0.2">
      <c r="A468" s="35" t="s">
        <v>775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6" t="s">
        <v>16</v>
      </c>
      <c r="N468" s="36"/>
      <c r="O468" s="36" t="s">
        <v>16</v>
      </c>
      <c r="P468" s="36"/>
      <c r="Q468" s="36"/>
      <c r="R468" s="36"/>
      <c r="S468" s="36" t="s">
        <v>16</v>
      </c>
      <c r="T468" s="36"/>
      <c r="U468" s="36"/>
      <c r="V468" s="29" t="s">
        <v>16</v>
      </c>
      <c r="W468" s="29"/>
      <c r="X468" s="32" t="s">
        <v>16</v>
      </c>
      <c r="Y468" s="32"/>
      <c r="Z468" s="29" t="s">
        <v>16</v>
      </c>
      <c r="AA468" s="29"/>
      <c r="AB468" s="12" t="s">
        <v>16</v>
      </c>
      <c r="AC468" s="29" t="s">
        <v>16</v>
      </c>
      <c r="AD468" s="29"/>
      <c r="AE468" s="12" t="s">
        <v>16</v>
      </c>
      <c r="AF468" s="29" t="s">
        <v>16</v>
      </c>
      <c r="AG468" s="29"/>
      <c r="AH468" s="12" t="s">
        <v>16</v>
      </c>
      <c r="AI468" s="29" t="s">
        <v>16</v>
      </c>
      <c r="AJ468" s="29"/>
      <c r="AK468" s="12" t="s">
        <v>16</v>
      </c>
      <c r="AL468" s="29" t="s">
        <v>16</v>
      </c>
      <c r="AM468" s="29"/>
      <c r="AN468" s="12" t="s">
        <v>16</v>
      </c>
      <c r="AO468" s="7" t="s">
        <v>16</v>
      </c>
      <c r="AP468" s="32" t="s">
        <v>16</v>
      </c>
      <c r="AQ468" s="32"/>
      <c r="AR468" s="7" t="s">
        <v>16</v>
      </c>
      <c r="AS468" s="12" t="s">
        <v>16</v>
      </c>
      <c r="AT468" s="7" t="s">
        <v>16</v>
      </c>
      <c r="AU468" s="12" t="s">
        <v>16</v>
      </c>
      <c r="AV468" s="7" t="s">
        <v>16</v>
      </c>
      <c r="AW468" s="12" t="s">
        <v>16</v>
      </c>
      <c r="AX468" s="7" t="s">
        <v>16</v>
      </c>
      <c r="AY468" s="12" t="s">
        <v>16</v>
      </c>
      <c r="AZ468" s="29" t="s">
        <v>16</v>
      </c>
      <c r="BA468" s="29"/>
      <c r="BB468" s="29"/>
      <c r="BC468" s="12" t="s">
        <v>16</v>
      </c>
    </row>
    <row r="469" spans="1:55" s="1" customFormat="1" ht="14.1" customHeight="1" x14ac:dyDescent="0.2">
      <c r="A469" s="30" t="s">
        <v>771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1" t="s">
        <v>776</v>
      </c>
      <c r="N469" s="31"/>
      <c r="O469" s="31" t="s">
        <v>67</v>
      </c>
      <c r="P469" s="31"/>
      <c r="Q469" s="31"/>
      <c r="R469" s="31"/>
      <c r="S469" s="31" t="s">
        <v>72</v>
      </c>
      <c r="T469" s="31"/>
      <c r="U469" s="31"/>
      <c r="V469" s="27">
        <f>-4397.81</f>
        <v>-4397.8100000000004</v>
      </c>
      <c r="W469" s="27"/>
      <c r="X469" s="28" t="s">
        <v>243</v>
      </c>
      <c r="Y469" s="28"/>
      <c r="Z469" s="27">
        <f>0</f>
        <v>0</v>
      </c>
      <c r="AA469" s="27"/>
      <c r="AB469" s="14" t="s">
        <v>243</v>
      </c>
      <c r="AC469" s="27">
        <f>0</f>
        <v>0</v>
      </c>
      <c r="AD469" s="27"/>
      <c r="AE469" s="14" t="s">
        <v>243</v>
      </c>
      <c r="AF469" s="27">
        <f>0</f>
        <v>0</v>
      </c>
      <c r="AG469" s="27"/>
      <c r="AH469" s="14" t="s">
        <v>243</v>
      </c>
      <c r="AI469" s="27">
        <f>0</f>
        <v>0</v>
      </c>
      <c r="AJ469" s="27"/>
      <c r="AK469" s="14" t="s">
        <v>243</v>
      </c>
      <c r="AL469" s="27">
        <f>-4397.81</f>
        <v>-4397.8100000000004</v>
      </c>
      <c r="AM469" s="27"/>
      <c r="AN469" s="14" t="s">
        <v>243</v>
      </c>
      <c r="AO469" s="14" t="s">
        <v>243</v>
      </c>
      <c r="AP469" s="28" t="s">
        <v>243</v>
      </c>
      <c r="AQ469" s="28"/>
      <c r="AR469" s="14" t="s">
        <v>243</v>
      </c>
      <c r="AS469" s="14" t="s">
        <v>243</v>
      </c>
      <c r="AT469" s="14" t="s">
        <v>243</v>
      </c>
      <c r="AU469" s="14" t="s">
        <v>243</v>
      </c>
      <c r="AV469" s="14" t="s">
        <v>243</v>
      </c>
      <c r="AW469" s="14" t="s">
        <v>243</v>
      </c>
      <c r="AX469" s="14" t="s">
        <v>243</v>
      </c>
      <c r="AY469" s="14" t="s">
        <v>243</v>
      </c>
      <c r="AZ469" s="28" t="s">
        <v>243</v>
      </c>
      <c r="BA469" s="28"/>
      <c r="BB469" s="28"/>
      <c r="BC469" s="14" t="s">
        <v>243</v>
      </c>
    </row>
    <row r="470" spans="1:55" s="1" customFormat="1" ht="24" customHeight="1" x14ac:dyDescent="0.2">
      <c r="A470" s="37" t="s">
        <v>777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8" t="s">
        <v>778</v>
      </c>
      <c r="N470" s="38"/>
      <c r="O470" s="38" t="s">
        <v>67</v>
      </c>
      <c r="P470" s="38"/>
      <c r="Q470" s="38"/>
      <c r="R470" s="38"/>
      <c r="S470" s="38" t="s">
        <v>68</v>
      </c>
      <c r="T470" s="38"/>
      <c r="U470" s="38"/>
      <c r="V470" s="33">
        <f>0</f>
        <v>0</v>
      </c>
      <c r="W470" s="33"/>
      <c r="X470" s="34" t="s">
        <v>243</v>
      </c>
      <c r="Y470" s="34"/>
      <c r="Z470" s="33">
        <f>0</f>
        <v>0</v>
      </c>
      <c r="AA470" s="33"/>
      <c r="AB470" s="4" t="s">
        <v>243</v>
      </c>
      <c r="AC470" s="33">
        <f>0</f>
        <v>0</v>
      </c>
      <c r="AD470" s="33"/>
      <c r="AE470" s="4" t="s">
        <v>243</v>
      </c>
      <c r="AF470" s="33">
        <f>0</f>
        <v>0</v>
      </c>
      <c r="AG470" s="33"/>
      <c r="AH470" s="4" t="s">
        <v>243</v>
      </c>
      <c r="AI470" s="33">
        <f>0</f>
        <v>0</v>
      </c>
      <c r="AJ470" s="33"/>
      <c r="AK470" s="4" t="s">
        <v>243</v>
      </c>
      <c r="AL470" s="33">
        <f>0</f>
        <v>0</v>
      </c>
      <c r="AM470" s="33"/>
      <c r="AN470" s="4" t="s">
        <v>243</v>
      </c>
      <c r="AO470" s="4" t="s">
        <v>243</v>
      </c>
      <c r="AP470" s="34" t="s">
        <v>243</v>
      </c>
      <c r="AQ470" s="34"/>
      <c r="AR470" s="4" t="s">
        <v>243</v>
      </c>
      <c r="AS470" s="4" t="s">
        <v>243</v>
      </c>
      <c r="AT470" s="4" t="s">
        <v>243</v>
      </c>
      <c r="AU470" s="4" t="s">
        <v>243</v>
      </c>
      <c r="AV470" s="4" t="s">
        <v>243</v>
      </c>
      <c r="AW470" s="4" t="s">
        <v>243</v>
      </c>
      <c r="AX470" s="4" t="s">
        <v>243</v>
      </c>
      <c r="AY470" s="4" t="s">
        <v>243</v>
      </c>
      <c r="AZ470" s="34" t="s">
        <v>243</v>
      </c>
      <c r="BA470" s="34"/>
      <c r="BB470" s="34"/>
      <c r="BC470" s="4" t="s">
        <v>243</v>
      </c>
    </row>
    <row r="471" spans="1:55" s="1" customFormat="1" ht="14.1" customHeight="1" x14ac:dyDescent="0.2">
      <c r="A471" s="35" t="s">
        <v>779</v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6" t="s">
        <v>16</v>
      </c>
      <c r="N471" s="36"/>
      <c r="O471" s="36" t="s">
        <v>16</v>
      </c>
      <c r="P471" s="36"/>
      <c r="Q471" s="36"/>
      <c r="R471" s="36"/>
      <c r="S471" s="36" t="s">
        <v>16</v>
      </c>
      <c r="T471" s="36"/>
      <c r="U471" s="36"/>
      <c r="V471" s="29" t="s">
        <v>16</v>
      </c>
      <c r="W471" s="29"/>
      <c r="X471" s="32" t="s">
        <v>16</v>
      </c>
      <c r="Y471" s="32"/>
      <c r="Z471" s="29" t="s">
        <v>16</v>
      </c>
      <c r="AA471" s="29"/>
      <c r="AB471" s="12" t="s">
        <v>16</v>
      </c>
      <c r="AC471" s="29" t="s">
        <v>16</v>
      </c>
      <c r="AD471" s="29"/>
      <c r="AE471" s="12" t="s">
        <v>16</v>
      </c>
      <c r="AF471" s="29" t="s">
        <v>16</v>
      </c>
      <c r="AG471" s="29"/>
      <c r="AH471" s="12" t="s">
        <v>16</v>
      </c>
      <c r="AI471" s="29" t="s">
        <v>16</v>
      </c>
      <c r="AJ471" s="29"/>
      <c r="AK471" s="12" t="s">
        <v>16</v>
      </c>
      <c r="AL471" s="29" t="s">
        <v>16</v>
      </c>
      <c r="AM471" s="29"/>
      <c r="AN471" s="12" t="s">
        <v>16</v>
      </c>
      <c r="AO471" s="7" t="s">
        <v>16</v>
      </c>
      <c r="AP471" s="32" t="s">
        <v>16</v>
      </c>
      <c r="AQ471" s="32"/>
      <c r="AR471" s="7" t="s">
        <v>16</v>
      </c>
      <c r="AS471" s="12" t="s">
        <v>16</v>
      </c>
      <c r="AT471" s="7" t="s">
        <v>16</v>
      </c>
      <c r="AU471" s="12" t="s">
        <v>16</v>
      </c>
      <c r="AV471" s="7" t="s">
        <v>16</v>
      </c>
      <c r="AW471" s="12" t="s">
        <v>16</v>
      </c>
      <c r="AX471" s="7" t="s">
        <v>16</v>
      </c>
      <c r="AY471" s="12" t="s">
        <v>16</v>
      </c>
      <c r="AZ471" s="29" t="s">
        <v>16</v>
      </c>
      <c r="BA471" s="29"/>
      <c r="BB471" s="29"/>
      <c r="BC471" s="12" t="s">
        <v>16</v>
      </c>
    </row>
    <row r="472" spans="1:55" s="1" customFormat="1" ht="14.1" customHeight="1" x14ac:dyDescent="0.2">
      <c r="A472" s="30" t="s">
        <v>771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1" t="s">
        <v>780</v>
      </c>
      <c r="N472" s="31"/>
      <c r="O472" s="31" t="s">
        <v>67</v>
      </c>
      <c r="P472" s="31"/>
      <c r="Q472" s="31"/>
      <c r="R472" s="31"/>
      <c r="S472" s="31" t="s">
        <v>72</v>
      </c>
      <c r="T472" s="31"/>
      <c r="U472" s="31"/>
      <c r="V472" s="27">
        <f>0</f>
        <v>0</v>
      </c>
      <c r="W472" s="27"/>
      <c r="X472" s="28" t="s">
        <v>243</v>
      </c>
      <c r="Y472" s="28"/>
      <c r="Z472" s="27">
        <f>0</f>
        <v>0</v>
      </c>
      <c r="AA472" s="27"/>
      <c r="AB472" s="14" t="s">
        <v>243</v>
      </c>
      <c r="AC472" s="27">
        <f>0</f>
        <v>0</v>
      </c>
      <c r="AD472" s="27"/>
      <c r="AE472" s="14" t="s">
        <v>243</v>
      </c>
      <c r="AF472" s="27">
        <f>0</f>
        <v>0</v>
      </c>
      <c r="AG472" s="27"/>
      <c r="AH472" s="14" t="s">
        <v>243</v>
      </c>
      <c r="AI472" s="27">
        <f>0</f>
        <v>0</v>
      </c>
      <c r="AJ472" s="27"/>
      <c r="AK472" s="14" t="s">
        <v>243</v>
      </c>
      <c r="AL472" s="27">
        <f>0</f>
        <v>0</v>
      </c>
      <c r="AM472" s="27"/>
      <c r="AN472" s="14" t="s">
        <v>243</v>
      </c>
      <c r="AO472" s="14" t="s">
        <v>243</v>
      </c>
      <c r="AP472" s="28" t="s">
        <v>243</v>
      </c>
      <c r="AQ472" s="28"/>
      <c r="AR472" s="14" t="s">
        <v>243</v>
      </c>
      <c r="AS472" s="14" t="s">
        <v>243</v>
      </c>
      <c r="AT472" s="14" t="s">
        <v>243</v>
      </c>
      <c r="AU472" s="14" t="s">
        <v>243</v>
      </c>
      <c r="AV472" s="14" t="s">
        <v>243</v>
      </c>
      <c r="AW472" s="14" t="s">
        <v>243</v>
      </c>
      <c r="AX472" s="14" t="s">
        <v>243</v>
      </c>
      <c r="AY472" s="14" t="s">
        <v>243</v>
      </c>
      <c r="AZ472" s="28" t="s">
        <v>243</v>
      </c>
      <c r="BA472" s="28"/>
      <c r="BB472" s="28"/>
      <c r="BC472" s="14" t="s">
        <v>243</v>
      </c>
    </row>
    <row r="473" spans="1:55" s="1" customFormat="1" ht="24" customHeight="1" x14ac:dyDescent="0.2">
      <c r="A473" s="37" t="s">
        <v>781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8" t="s">
        <v>782</v>
      </c>
      <c r="N473" s="38"/>
      <c r="O473" s="38" t="s">
        <v>67</v>
      </c>
      <c r="P473" s="38"/>
      <c r="Q473" s="38"/>
      <c r="R473" s="38"/>
      <c r="S473" s="38" t="s">
        <v>68</v>
      </c>
      <c r="T473" s="38"/>
      <c r="U473" s="38"/>
      <c r="V473" s="33">
        <f>0</f>
        <v>0</v>
      </c>
      <c r="W473" s="33"/>
      <c r="X473" s="34" t="s">
        <v>243</v>
      </c>
      <c r="Y473" s="34"/>
      <c r="Z473" s="33">
        <f>0</f>
        <v>0</v>
      </c>
      <c r="AA473" s="33"/>
      <c r="AB473" s="4" t="s">
        <v>243</v>
      </c>
      <c r="AC473" s="33">
        <f>0</f>
        <v>0</v>
      </c>
      <c r="AD473" s="33"/>
      <c r="AE473" s="4" t="s">
        <v>243</v>
      </c>
      <c r="AF473" s="33">
        <f>0</f>
        <v>0</v>
      </c>
      <c r="AG473" s="33"/>
      <c r="AH473" s="4" t="s">
        <v>243</v>
      </c>
      <c r="AI473" s="33">
        <f>0</f>
        <v>0</v>
      </c>
      <c r="AJ473" s="33"/>
      <c r="AK473" s="4" t="s">
        <v>243</v>
      </c>
      <c r="AL473" s="33">
        <f>0</f>
        <v>0</v>
      </c>
      <c r="AM473" s="33"/>
      <c r="AN473" s="4" t="s">
        <v>243</v>
      </c>
      <c r="AO473" s="4" t="s">
        <v>243</v>
      </c>
      <c r="AP473" s="34" t="s">
        <v>243</v>
      </c>
      <c r="AQ473" s="34"/>
      <c r="AR473" s="4" t="s">
        <v>243</v>
      </c>
      <c r="AS473" s="4" t="s">
        <v>243</v>
      </c>
      <c r="AT473" s="4" t="s">
        <v>243</v>
      </c>
      <c r="AU473" s="4" t="s">
        <v>243</v>
      </c>
      <c r="AV473" s="4" t="s">
        <v>243</v>
      </c>
      <c r="AW473" s="4" t="s">
        <v>243</v>
      </c>
      <c r="AX473" s="4" t="s">
        <v>243</v>
      </c>
      <c r="AY473" s="4" t="s">
        <v>243</v>
      </c>
      <c r="AZ473" s="34" t="s">
        <v>243</v>
      </c>
      <c r="BA473" s="34"/>
      <c r="BB473" s="34"/>
      <c r="BC473" s="4" t="s">
        <v>243</v>
      </c>
    </row>
    <row r="474" spans="1:55" s="1" customFormat="1" ht="14.1" customHeight="1" x14ac:dyDescent="0.2">
      <c r="A474" s="35" t="s">
        <v>775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6" t="s">
        <v>16</v>
      </c>
      <c r="N474" s="36"/>
      <c r="O474" s="36" t="s">
        <v>16</v>
      </c>
      <c r="P474" s="36"/>
      <c r="Q474" s="36"/>
      <c r="R474" s="36"/>
      <c r="S474" s="36" t="s">
        <v>16</v>
      </c>
      <c r="T474" s="36"/>
      <c r="U474" s="36"/>
      <c r="V474" s="29" t="s">
        <v>16</v>
      </c>
      <c r="W474" s="29"/>
      <c r="X474" s="32" t="s">
        <v>16</v>
      </c>
      <c r="Y474" s="32"/>
      <c r="Z474" s="29" t="s">
        <v>16</v>
      </c>
      <c r="AA474" s="29"/>
      <c r="AB474" s="12" t="s">
        <v>16</v>
      </c>
      <c r="AC474" s="29" t="s">
        <v>16</v>
      </c>
      <c r="AD474" s="29"/>
      <c r="AE474" s="12" t="s">
        <v>16</v>
      </c>
      <c r="AF474" s="29" t="s">
        <v>16</v>
      </c>
      <c r="AG474" s="29"/>
      <c r="AH474" s="12" t="s">
        <v>16</v>
      </c>
      <c r="AI474" s="29" t="s">
        <v>16</v>
      </c>
      <c r="AJ474" s="29"/>
      <c r="AK474" s="12" t="s">
        <v>16</v>
      </c>
      <c r="AL474" s="29" t="s">
        <v>16</v>
      </c>
      <c r="AM474" s="29"/>
      <c r="AN474" s="12" t="s">
        <v>16</v>
      </c>
      <c r="AO474" s="7" t="s">
        <v>16</v>
      </c>
      <c r="AP474" s="32" t="s">
        <v>16</v>
      </c>
      <c r="AQ474" s="32"/>
      <c r="AR474" s="7" t="s">
        <v>16</v>
      </c>
      <c r="AS474" s="12" t="s">
        <v>16</v>
      </c>
      <c r="AT474" s="7" t="s">
        <v>16</v>
      </c>
      <c r="AU474" s="12" t="s">
        <v>16</v>
      </c>
      <c r="AV474" s="7" t="s">
        <v>16</v>
      </c>
      <c r="AW474" s="12" t="s">
        <v>16</v>
      </c>
      <c r="AX474" s="7" t="s">
        <v>16</v>
      </c>
      <c r="AY474" s="12" t="s">
        <v>16</v>
      </c>
      <c r="AZ474" s="29" t="s">
        <v>16</v>
      </c>
      <c r="BA474" s="29"/>
      <c r="BB474" s="29"/>
      <c r="BC474" s="12" t="s">
        <v>16</v>
      </c>
    </row>
    <row r="475" spans="1:55" s="1" customFormat="1" ht="14.1" customHeight="1" x14ac:dyDescent="0.2">
      <c r="A475" s="30" t="s">
        <v>771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1" t="s">
        <v>783</v>
      </c>
      <c r="N475" s="31"/>
      <c r="O475" s="31" t="s">
        <v>67</v>
      </c>
      <c r="P475" s="31"/>
      <c r="Q475" s="31"/>
      <c r="R475" s="31"/>
      <c r="S475" s="31" t="s">
        <v>72</v>
      </c>
      <c r="T475" s="31"/>
      <c r="U475" s="31"/>
      <c r="V475" s="27">
        <f>0</f>
        <v>0</v>
      </c>
      <c r="W475" s="27"/>
      <c r="X475" s="28" t="s">
        <v>243</v>
      </c>
      <c r="Y475" s="28"/>
      <c r="Z475" s="27">
        <f>0</f>
        <v>0</v>
      </c>
      <c r="AA475" s="27"/>
      <c r="AB475" s="14" t="s">
        <v>243</v>
      </c>
      <c r="AC475" s="27">
        <f>0</f>
        <v>0</v>
      </c>
      <c r="AD475" s="27"/>
      <c r="AE475" s="14" t="s">
        <v>243</v>
      </c>
      <c r="AF475" s="27">
        <f>0</f>
        <v>0</v>
      </c>
      <c r="AG475" s="27"/>
      <c r="AH475" s="14" t="s">
        <v>243</v>
      </c>
      <c r="AI475" s="27">
        <f>0</f>
        <v>0</v>
      </c>
      <c r="AJ475" s="27"/>
      <c r="AK475" s="14" t="s">
        <v>243</v>
      </c>
      <c r="AL475" s="27">
        <f>0</f>
        <v>0</v>
      </c>
      <c r="AM475" s="27"/>
      <c r="AN475" s="14" t="s">
        <v>243</v>
      </c>
      <c r="AO475" s="14" t="s">
        <v>243</v>
      </c>
      <c r="AP475" s="28" t="s">
        <v>243</v>
      </c>
      <c r="AQ475" s="28"/>
      <c r="AR475" s="14" t="s">
        <v>243</v>
      </c>
      <c r="AS475" s="14" t="s">
        <v>243</v>
      </c>
      <c r="AT475" s="14" t="s">
        <v>243</v>
      </c>
      <c r="AU475" s="14" t="s">
        <v>243</v>
      </c>
      <c r="AV475" s="14" t="s">
        <v>243</v>
      </c>
      <c r="AW475" s="14" t="s">
        <v>243</v>
      </c>
      <c r="AX475" s="14" t="s">
        <v>243</v>
      </c>
      <c r="AY475" s="14" t="s">
        <v>243</v>
      </c>
      <c r="AZ475" s="28" t="s">
        <v>243</v>
      </c>
      <c r="BA475" s="28"/>
      <c r="BB475" s="28"/>
      <c r="BC475" s="14" t="s">
        <v>243</v>
      </c>
    </row>
    <row r="476" spans="1:55" s="1" customFormat="1" ht="24" customHeight="1" x14ac:dyDescent="0.2">
      <c r="A476" s="37" t="s">
        <v>784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8" t="s">
        <v>785</v>
      </c>
      <c r="N476" s="38"/>
      <c r="O476" s="38" t="s">
        <v>67</v>
      </c>
      <c r="P476" s="38"/>
      <c r="Q476" s="38"/>
      <c r="R476" s="38"/>
      <c r="S476" s="38" t="s">
        <v>68</v>
      </c>
      <c r="T476" s="38"/>
      <c r="U476" s="38"/>
      <c r="V476" s="33">
        <f>0</f>
        <v>0</v>
      </c>
      <c r="W476" s="33"/>
      <c r="X476" s="34" t="s">
        <v>243</v>
      </c>
      <c r="Y476" s="34"/>
      <c r="Z476" s="33">
        <f>0</f>
        <v>0</v>
      </c>
      <c r="AA476" s="33"/>
      <c r="AB476" s="4" t="s">
        <v>243</v>
      </c>
      <c r="AC476" s="33">
        <f>0</f>
        <v>0</v>
      </c>
      <c r="AD476" s="33"/>
      <c r="AE476" s="4" t="s">
        <v>243</v>
      </c>
      <c r="AF476" s="33">
        <f>0</f>
        <v>0</v>
      </c>
      <c r="AG476" s="33"/>
      <c r="AH476" s="4" t="s">
        <v>243</v>
      </c>
      <c r="AI476" s="33">
        <f>0</f>
        <v>0</v>
      </c>
      <c r="AJ476" s="33"/>
      <c r="AK476" s="4" t="s">
        <v>243</v>
      </c>
      <c r="AL476" s="33">
        <f>0</f>
        <v>0</v>
      </c>
      <c r="AM476" s="33"/>
      <c r="AN476" s="4" t="s">
        <v>243</v>
      </c>
      <c r="AO476" s="4" t="s">
        <v>243</v>
      </c>
      <c r="AP476" s="34" t="s">
        <v>243</v>
      </c>
      <c r="AQ476" s="34"/>
      <c r="AR476" s="4" t="s">
        <v>243</v>
      </c>
      <c r="AS476" s="4" t="s">
        <v>243</v>
      </c>
      <c r="AT476" s="4" t="s">
        <v>243</v>
      </c>
      <c r="AU476" s="4" t="s">
        <v>243</v>
      </c>
      <c r="AV476" s="4" t="s">
        <v>243</v>
      </c>
      <c r="AW476" s="4" t="s">
        <v>243</v>
      </c>
      <c r="AX476" s="4" t="s">
        <v>243</v>
      </c>
      <c r="AY476" s="4" t="s">
        <v>243</v>
      </c>
      <c r="AZ476" s="34" t="s">
        <v>243</v>
      </c>
      <c r="BA476" s="34"/>
      <c r="BB476" s="34"/>
      <c r="BC476" s="4" t="s">
        <v>243</v>
      </c>
    </row>
    <row r="477" spans="1:55" s="1" customFormat="1" ht="14.1" customHeight="1" x14ac:dyDescent="0.2">
      <c r="A477" s="35" t="s">
        <v>779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6" t="s">
        <v>16</v>
      </c>
      <c r="N477" s="36"/>
      <c r="O477" s="36" t="s">
        <v>16</v>
      </c>
      <c r="P477" s="36"/>
      <c r="Q477" s="36"/>
      <c r="R477" s="36"/>
      <c r="S477" s="36" t="s">
        <v>16</v>
      </c>
      <c r="T477" s="36"/>
      <c r="U477" s="36"/>
      <c r="V477" s="29" t="s">
        <v>16</v>
      </c>
      <c r="W477" s="29"/>
      <c r="X477" s="32" t="s">
        <v>16</v>
      </c>
      <c r="Y477" s="32"/>
      <c r="Z477" s="29" t="s">
        <v>16</v>
      </c>
      <c r="AA477" s="29"/>
      <c r="AB477" s="12" t="s">
        <v>16</v>
      </c>
      <c r="AC477" s="29" t="s">
        <v>16</v>
      </c>
      <c r="AD477" s="29"/>
      <c r="AE477" s="12" t="s">
        <v>16</v>
      </c>
      <c r="AF477" s="29" t="s">
        <v>16</v>
      </c>
      <c r="AG477" s="29"/>
      <c r="AH477" s="12" t="s">
        <v>16</v>
      </c>
      <c r="AI477" s="29" t="s">
        <v>16</v>
      </c>
      <c r="AJ477" s="29"/>
      <c r="AK477" s="12" t="s">
        <v>16</v>
      </c>
      <c r="AL477" s="29" t="s">
        <v>16</v>
      </c>
      <c r="AM477" s="29"/>
      <c r="AN477" s="12" t="s">
        <v>16</v>
      </c>
      <c r="AO477" s="7" t="s">
        <v>16</v>
      </c>
      <c r="AP477" s="32" t="s">
        <v>16</v>
      </c>
      <c r="AQ477" s="32"/>
      <c r="AR477" s="7" t="s">
        <v>16</v>
      </c>
      <c r="AS477" s="12" t="s">
        <v>16</v>
      </c>
      <c r="AT477" s="7" t="s">
        <v>16</v>
      </c>
      <c r="AU477" s="12" t="s">
        <v>16</v>
      </c>
      <c r="AV477" s="7" t="s">
        <v>16</v>
      </c>
      <c r="AW477" s="12" t="s">
        <v>16</v>
      </c>
      <c r="AX477" s="7" t="s">
        <v>16</v>
      </c>
      <c r="AY477" s="12" t="s">
        <v>16</v>
      </c>
      <c r="AZ477" s="29" t="s">
        <v>16</v>
      </c>
      <c r="BA477" s="29"/>
      <c r="BB477" s="29"/>
      <c r="BC477" s="12" t="s">
        <v>16</v>
      </c>
    </row>
    <row r="478" spans="1:55" s="1" customFormat="1" ht="14.1" customHeight="1" x14ac:dyDescent="0.2">
      <c r="A478" s="30" t="s">
        <v>771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 t="s">
        <v>786</v>
      </c>
      <c r="N478" s="31"/>
      <c r="O478" s="31" t="s">
        <v>67</v>
      </c>
      <c r="P478" s="31"/>
      <c r="Q478" s="31"/>
      <c r="R478" s="31"/>
      <c r="S478" s="31" t="s">
        <v>72</v>
      </c>
      <c r="T478" s="31"/>
      <c r="U478" s="31"/>
      <c r="V478" s="27">
        <f>0</f>
        <v>0</v>
      </c>
      <c r="W478" s="27"/>
      <c r="X478" s="28" t="s">
        <v>243</v>
      </c>
      <c r="Y478" s="28"/>
      <c r="Z478" s="27">
        <f>0</f>
        <v>0</v>
      </c>
      <c r="AA478" s="27"/>
      <c r="AB478" s="14" t="s">
        <v>243</v>
      </c>
      <c r="AC478" s="27">
        <f>0</f>
        <v>0</v>
      </c>
      <c r="AD478" s="27"/>
      <c r="AE478" s="14" t="s">
        <v>243</v>
      </c>
      <c r="AF478" s="27">
        <f>0</f>
        <v>0</v>
      </c>
      <c r="AG478" s="27"/>
      <c r="AH478" s="14" t="s">
        <v>243</v>
      </c>
      <c r="AI478" s="27">
        <f>0</f>
        <v>0</v>
      </c>
      <c r="AJ478" s="27"/>
      <c r="AK478" s="14" t="s">
        <v>243</v>
      </c>
      <c r="AL478" s="27">
        <f>0</f>
        <v>0</v>
      </c>
      <c r="AM478" s="27"/>
      <c r="AN478" s="14" t="s">
        <v>243</v>
      </c>
      <c r="AO478" s="14" t="s">
        <v>243</v>
      </c>
      <c r="AP478" s="28" t="s">
        <v>243</v>
      </c>
      <c r="AQ478" s="28"/>
      <c r="AR478" s="14" t="s">
        <v>243</v>
      </c>
      <c r="AS478" s="14" t="s">
        <v>243</v>
      </c>
      <c r="AT478" s="14" t="s">
        <v>243</v>
      </c>
      <c r="AU478" s="14" t="s">
        <v>243</v>
      </c>
      <c r="AV478" s="14" t="s">
        <v>243</v>
      </c>
      <c r="AW478" s="14" t="s">
        <v>243</v>
      </c>
      <c r="AX478" s="14" t="s">
        <v>243</v>
      </c>
      <c r="AY478" s="14" t="s">
        <v>243</v>
      </c>
      <c r="AZ478" s="28" t="s">
        <v>243</v>
      </c>
      <c r="BA478" s="28"/>
      <c r="BB478" s="28"/>
      <c r="BC478" s="14" t="s">
        <v>243</v>
      </c>
    </row>
    <row r="479" spans="1:55" s="1" customFormat="1" ht="24" customHeight="1" x14ac:dyDescent="0.2">
      <c r="A479" s="37" t="s">
        <v>787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8" t="s">
        <v>788</v>
      </c>
      <c r="N479" s="38"/>
      <c r="O479" s="38" t="s">
        <v>67</v>
      </c>
      <c r="P479" s="38"/>
      <c r="Q479" s="38"/>
      <c r="R479" s="38"/>
      <c r="S479" s="38" t="s">
        <v>68</v>
      </c>
      <c r="T479" s="38"/>
      <c r="U479" s="38"/>
      <c r="V479" s="33">
        <f>0</f>
        <v>0</v>
      </c>
      <c r="W479" s="33"/>
      <c r="X479" s="34" t="s">
        <v>243</v>
      </c>
      <c r="Y479" s="34"/>
      <c r="Z479" s="33">
        <f>0</f>
        <v>0</v>
      </c>
      <c r="AA479" s="33"/>
      <c r="AB479" s="4" t="s">
        <v>243</v>
      </c>
      <c r="AC479" s="33">
        <f>0</f>
        <v>0</v>
      </c>
      <c r="AD479" s="33"/>
      <c r="AE479" s="4" t="s">
        <v>243</v>
      </c>
      <c r="AF479" s="33">
        <f>0</f>
        <v>0</v>
      </c>
      <c r="AG479" s="33"/>
      <c r="AH479" s="4" t="s">
        <v>243</v>
      </c>
      <c r="AI479" s="33">
        <f>0</f>
        <v>0</v>
      </c>
      <c r="AJ479" s="33"/>
      <c r="AK479" s="4" t="s">
        <v>243</v>
      </c>
      <c r="AL479" s="33">
        <f>0</f>
        <v>0</v>
      </c>
      <c r="AM479" s="33"/>
      <c r="AN479" s="4" t="s">
        <v>243</v>
      </c>
      <c r="AO479" s="4" t="s">
        <v>243</v>
      </c>
      <c r="AP479" s="34" t="s">
        <v>243</v>
      </c>
      <c r="AQ479" s="34"/>
      <c r="AR479" s="4" t="s">
        <v>243</v>
      </c>
      <c r="AS479" s="4" t="s">
        <v>243</v>
      </c>
      <c r="AT479" s="4" t="s">
        <v>243</v>
      </c>
      <c r="AU479" s="4" t="s">
        <v>243</v>
      </c>
      <c r="AV479" s="4" t="s">
        <v>243</v>
      </c>
      <c r="AW479" s="4" t="s">
        <v>243</v>
      </c>
      <c r="AX479" s="4" t="s">
        <v>243</v>
      </c>
      <c r="AY479" s="4" t="s">
        <v>243</v>
      </c>
      <c r="AZ479" s="34" t="s">
        <v>243</v>
      </c>
      <c r="BA479" s="34"/>
      <c r="BB479" s="34"/>
      <c r="BC479" s="4" t="s">
        <v>243</v>
      </c>
    </row>
    <row r="480" spans="1:55" s="1" customFormat="1" ht="14.1" customHeight="1" x14ac:dyDescent="0.2">
      <c r="A480" s="35" t="s">
        <v>775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6" t="s">
        <v>16</v>
      </c>
      <c r="N480" s="36"/>
      <c r="O480" s="36" t="s">
        <v>16</v>
      </c>
      <c r="P480" s="36"/>
      <c r="Q480" s="36"/>
      <c r="R480" s="36"/>
      <c r="S480" s="36" t="s">
        <v>16</v>
      </c>
      <c r="T480" s="36"/>
      <c r="U480" s="36"/>
      <c r="V480" s="29" t="s">
        <v>16</v>
      </c>
      <c r="W480" s="29"/>
      <c r="X480" s="32" t="s">
        <v>16</v>
      </c>
      <c r="Y480" s="32"/>
      <c r="Z480" s="29" t="s">
        <v>16</v>
      </c>
      <c r="AA480" s="29"/>
      <c r="AB480" s="12" t="s">
        <v>16</v>
      </c>
      <c r="AC480" s="29" t="s">
        <v>16</v>
      </c>
      <c r="AD480" s="29"/>
      <c r="AE480" s="12" t="s">
        <v>16</v>
      </c>
      <c r="AF480" s="29" t="s">
        <v>16</v>
      </c>
      <c r="AG480" s="29"/>
      <c r="AH480" s="12" t="s">
        <v>16</v>
      </c>
      <c r="AI480" s="29" t="s">
        <v>16</v>
      </c>
      <c r="AJ480" s="29"/>
      <c r="AK480" s="12" t="s">
        <v>16</v>
      </c>
      <c r="AL480" s="29" t="s">
        <v>16</v>
      </c>
      <c r="AM480" s="29"/>
      <c r="AN480" s="12" t="s">
        <v>16</v>
      </c>
      <c r="AO480" s="7" t="s">
        <v>16</v>
      </c>
      <c r="AP480" s="32" t="s">
        <v>16</v>
      </c>
      <c r="AQ480" s="32"/>
      <c r="AR480" s="7" t="s">
        <v>16</v>
      </c>
      <c r="AS480" s="12" t="s">
        <v>16</v>
      </c>
      <c r="AT480" s="7" t="s">
        <v>16</v>
      </c>
      <c r="AU480" s="12" t="s">
        <v>16</v>
      </c>
      <c r="AV480" s="7" t="s">
        <v>16</v>
      </c>
      <c r="AW480" s="12" t="s">
        <v>16</v>
      </c>
      <c r="AX480" s="7" t="s">
        <v>16</v>
      </c>
      <c r="AY480" s="12" t="s">
        <v>16</v>
      </c>
      <c r="AZ480" s="29" t="s">
        <v>16</v>
      </c>
      <c r="BA480" s="29"/>
      <c r="BB480" s="29"/>
      <c r="BC480" s="12" t="s">
        <v>16</v>
      </c>
    </row>
    <row r="481" spans="1:55" s="1" customFormat="1" ht="14.1" customHeight="1" x14ac:dyDescent="0.2">
      <c r="A481" s="30" t="s">
        <v>771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1" t="s">
        <v>789</v>
      </c>
      <c r="N481" s="31"/>
      <c r="O481" s="31" t="s">
        <v>67</v>
      </c>
      <c r="P481" s="31"/>
      <c r="Q481" s="31"/>
      <c r="R481" s="31"/>
      <c r="S481" s="31" t="s">
        <v>72</v>
      </c>
      <c r="T481" s="31"/>
      <c r="U481" s="31"/>
      <c r="V481" s="27">
        <f>0</f>
        <v>0</v>
      </c>
      <c r="W481" s="27"/>
      <c r="X481" s="28" t="s">
        <v>243</v>
      </c>
      <c r="Y481" s="28"/>
      <c r="Z481" s="27">
        <f>0</f>
        <v>0</v>
      </c>
      <c r="AA481" s="27"/>
      <c r="AB481" s="14" t="s">
        <v>243</v>
      </c>
      <c r="AC481" s="27">
        <f>0</f>
        <v>0</v>
      </c>
      <c r="AD481" s="27"/>
      <c r="AE481" s="14" t="s">
        <v>243</v>
      </c>
      <c r="AF481" s="27">
        <f>0</f>
        <v>0</v>
      </c>
      <c r="AG481" s="27"/>
      <c r="AH481" s="14" t="s">
        <v>243</v>
      </c>
      <c r="AI481" s="27">
        <f>0</f>
        <v>0</v>
      </c>
      <c r="AJ481" s="27"/>
      <c r="AK481" s="14" t="s">
        <v>243</v>
      </c>
      <c r="AL481" s="27">
        <f>0</f>
        <v>0</v>
      </c>
      <c r="AM481" s="27"/>
      <c r="AN481" s="14" t="s">
        <v>243</v>
      </c>
      <c r="AO481" s="14" t="s">
        <v>243</v>
      </c>
      <c r="AP481" s="28" t="s">
        <v>243</v>
      </c>
      <c r="AQ481" s="28"/>
      <c r="AR481" s="14" t="s">
        <v>243</v>
      </c>
      <c r="AS481" s="14" t="s">
        <v>243</v>
      </c>
      <c r="AT481" s="14" t="s">
        <v>243</v>
      </c>
      <c r="AU481" s="14" t="s">
        <v>243</v>
      </c>
      <c r="AV481" s="14" t="s">
        <v>243</v>
      </c>
      <c r="AW481" s="14" t="s">
        <v>243</v>
      </c>
      <c r="AX481" s="14" t="s">
        <v>243</v>
      </c>
      <c r="AY481" s="14" t="s">
        <v>243</v>
      </c>
      <c r="AZ481" s="28" t="s">
        <v>243</v>
      </c>
      <c r="BA481" s="28"/>
      <c r="BB481" s="28"/>
      <c r="BC481" s="14" t="s">
        <v>243</v>
      </c>
    </row>
    <row r="482" spans="1:55" s="1" customFormat="1" ht="33.950000000000003" customHeight="1" x14ac:dyDescent="0.2">
      <c r="A482" s="37" t="s">
        <v>790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8" t="s">
        <v>791</v>
      </c>
      <c r="N482" s="38"/>
      <c r="O482" s="38" t="s">
        <v>67</v>
      </c>
      <c r="P482" s="38"/>
      <c r="Q482" s="38"/>
      <c r="R482" s="38"/>
      <c r="S482" s="38" t="s">
        <v>68</v>
      </c>
      <c r="T482" s="38"/>
      <c r="U482" s="38"/>
      <c r="V482" s="33">
        <f>0</f>
        <v>0</v>
      </c>
      <c r="W482" s="33"/>
      <c r="X482" s="34" t="s">
        <v>243</v>
      </c>
      <c r="Y482" s="34"/>
      <c r="Z482" s="33">
        <f>0</f>
        <v>0</v>
      </c>
      <c r="AA482" s="33"/>
      <c r="AB482" s="4" t="s">
        <v>243</v>
      </c>
      <c r="AC482" s="33">
        <f>0</f>
        <v>0</v>
      </c>
      <c r="AD482" s="33"/>
      <c r="AE482" s="4" t="s">
        <v>243</v>
      </c>
      <c r="AF482" s="33">
        <f>0</f>
        <v>0</v>
      </c>
      <c r="AG482" s="33"/>
      <c r="AH482" s="4" t="s">
        <v>243</v>
      </c>
      <c r="AI482" s="33">
        <f>0</f>
        <v>0</v>
      </c>
      <c r="AJ482" s="33"/>
      <c r="AK482" s="4" t="s">
        <v>243</v>
      </c>
      <c r="AL482" s="33">
        <f>0</f>
        <v>0</v>
      </c>
      <c r="AM482" s="33"/>
      <c r="AN482" s="4" t="s">
        <v>243</v>
      </c>
      <c r="AO482" s="4" t="s">
        <v>243</v>
      </c>
      <c r="AP482" s="34" t="s">
        <v>243</v>
      </c>
      <c r="AQ482" s="34"/>
      <c r="AR482" s="4" t="s">
        <v>243</v>
      </c>
      <c r="AS482" s="4" t="s">
        <v>243</v>
      </c>
      <c r="AT482" s="4" t="s">
        <v>243</v>
      </c>
      <c r="AU482" s="4" t="s">
        <v>243</v>
      </c>
      <c r="AV482" s="4" t="s">
        <v>243</v>
      </c>
      <c r="AW482" s="4" t="s">
        <v>243</v>
      </c>
      <c r="AX482" s="4" t="s">
        <v>243</v>
      </c>
      <c r="AY482" s="4" t="s">
        <v>243</v>
      </c>
      <c r="AZ482" s="34" t="s">
        <v>243</v>
      </c>
      <c r="BA482" s="34"/>
      <c r="BB482" s="34"/>
      <c r="BC482" s="4" t="s">
        <v>243</v>
      </c>
    </row>
    <row r="483" spans="1:55" s="1" customFormat="1" ht="14.1" customHeight="1" x14ac:dyDescent="0.2">
      <c r="A483" s="35" t="s">
        <v>775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6" t="s">
        <v>16</v>
      </c>
      <c r="N483" s="36"/>
      <c r="O483" s="36" t="s">
        <v>16</v>
      </c>
      <c r="P483" s="36"/>
      <c r="Q483" s="36"/>
      <c r="R483" s="36"/>
      <c r="S483" s="36" t="s">
        <v>16</v>
      </c>
      <c r="T483" s="36"/>
      <c r="U483" s="36"/>
      <c r="V483" s="29" t="s">
        <v>16</v>
      </c>
      <c r="W483" s="29"/>
      <c r="X483" s="32" t="s">
        <v>16</v>
      </c>
      <c r="Y483" s="32"/>
      <c r="Z483" s="29" t="s">
        <v>16</v>
      </c>
      <c r="AA483" s="29"/>
      <c r="AB483" s="12" t="s">
        <v>16</v>
      </c>
      <c r="AC483" s="29" t="s">
        <v>16</v>
      </c>
      <c r="AD483" s="29"/>
      <c r="AE483" s="12" t="s">
        <v>16</v>
      </c>
      <c r="AF483" s="29" t="s">
        <v>16</v>
      </c>
      <c r="AG483" s="29"/>
      <c r="AH483" s="12" t="s">
        <v>16</v>
      </c>
      <c r="AI483" s="29" t="s">
        <v>16</v>
      </c>
      <c r="AJ483" s="29"/>
      <c r="AK483" s="12" t="s">
        <v>16</v>
      </c>
      <c r="AL483" s="29" t="s">
        <v>16</v>
      </c>
      <c r="AM483" s="29"/>
      <c r="AN483" s="12" t="s">
        <v>16</v>
      </c>
      <c r="AO483" s="7" t="s">
        <v>16</v>
      </c>
      <c r="AP483" s="32" t="s">
        <v>16</v>
      </c>
      <c r="AQ483" s="32"/>
      <c r="AR483" s="7" t="s">
        <v>16</v>
      </c>
      <c r="AS483" s="12" t="s">
        <v>16</v>
      </c>
      <c r="AT483" s="7" t="s">
        <v>16</v>
      </c>
      <c r="AU483" s="12" t="s">
        <v>16</v>
      </c>
      <c r="AV483" s="7" t="s">
        <v>16</v>
      </c>
      <c r="AW483" s="12" t="s">
        <v>16</v>
      </c>
      <c r="AX483" s="7" t="s">
        <v>16</v>
      </c>
      <c r="AY483" s="12" t="s">
        <v>16</v>
      </c>
      <c r="AZ483" s="29" t="s">
        <v>16</v>
      </c>
      <c r="BA483" s="29"/>
      <c r="BB483" s="29"/>
      <c r="BC483" s="12" t="s">
        <v>16</v>
      </c>
    </row>
    <row r="484" spans="1:55" s="1" customFormat="1" ht="14.1" customHeight="1" x14ac:dyDescent="0.2">
      <c r="A484" s="30" t="s">
        <v>771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1" t="s">
        <v>792</v>
      </c>
      <c r="N484" s="31"/>
      <c r="O484" s="31" t="s">
        <v>67</v>
      </c>
      <c r="P484" s="31"/>
      <c r="Q484" s="31"/>
      <c r="R484" s="31"/>
      <c r="S484" s="31" t="s">
        <v>72</v>
      </c>
      <c r="T484" s="31"/>
      <c r="U484" s="31"/>
      <c r="V484" s="27">
        <f>0</f>
        <v>0</v>
      </c>
      <c r="W484" s="27"/>
      <c r="X484" s="28" t="s">
        <v>243</v>
      </c>
      <c r="Y484" s="28"/>
      <c r="Z484" s="27">
        <f>0</f>
        <v>0</v>
      </c>
      <c r="AA484" s="27"/>
      <c r="AB484" s="14" t="s">
        <v>243</v>
      </c>
      <c r="AC484" s="27">
        <f>0</f>
        <v>0</v>
      </c>
      <c r="AD484" s="27"/>
      <c r="AE484" s="14" t="s">
        <v>243</v>
      </c>
      <c r="AF484" s="27">
        <f>0</f>
        <v>0</v>
      </c>
      <c r="AG484" s="27"/>
      <c r="AH484" s="14" t="s">
        <v>243</v>
      </c>
      <c r="AI484" s="27">
        <f>0</f>
        <v>0</v>
      </c>
      <c r="AJ484" s="27"/>
      <c r="AK484" s="14" t="s">
        <v>243</v>
      </c>
      <c r="AL484" s="27">
        <f>0</f>
        <v>0</v>
      </c>
      <c r="AM484" s="27"/>
      <c r="AN484" s="14" t="s">
        <v>243</v>
      </c>
      <c r="AO484" s="14" t="s">
        <v>243</v>
      </c>
      <c r="AP484" s="28" t="s">
        <v>243</v>
      </c>
      <c r="AQ484" s="28"/>
      <c r="AR484" s="14" t="s">
        <v>243</v>
      </c>
      <c r="AS484" s="14" t="s">
        <v>243</v>
      </c>
      <c r="AT484" s="14" t="s">
        <v>243</v>
      </c>
      <c r="AU484" s="14" t="s">
        <v>243</v>
      </c>
      <c r="AV484" s="14" t="s">
        <v>243</v>
      </c>
      <c r="AW484" s="14" t="s">
        <v>243</v>
      </c>
      <c r="AX484" s="14" t="s">
        <v>243</v>
      </c>
      <c r="AY484" s="14" t="s">
        <v>243</v>
      </c>
      <c r="AZ484" s="28" t="s">
        <v>243</v>
      </c>
      <c r="BA484" s="28"/>
      <c r="BB484" s="28"/>
      <c r="BC484" s="14" t="s">
        <v>243</v>
      </c>
    </row>
    <row r="485" spans="1:55" s="1" customFormat="1" ht="33.950000000000003" customHeight="1" x14ac:dyDescent="0.2">
      <c r="A485" s="37" t="s">
        <v>793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 t="s">
        <v>794</v>
      </c>
      <c r="N485" s="38"/>
      <c r="O485" s="38" t="s">
        <v>67</v>
      </c>
      <c r="P485" s="38"/>
      <c r="Q485" s="38"/>
      <c r="R485" s="38"/>
      <c r="S485" s="38" t="s">
        <v>68</v>
      </c>
      <c r="T485" s="38"/>
      <c r="U485" s="38"/>
      <c r="V485" s="33">
        <f>0</f>
        <v>0</v>
      </c>
      <c r="W485" s="33"/>
      <c r="X485" s="34" t="s">
        <v>243</v>
      </c>
      <c r="Y485" s="34"/>
      <c r="Z485" s="33">
        <f>0</f>
        <v>0</v>
      </c>
      <c r="AA485" s="33"/>
      <c r="AB485" s="4" t="s">
        <v>243</v>
      </c>
      <c r="AC485" s="33">
        <f>0</f>
        <v>0</v>
      </c>
      <c r="AD485" s="33"/>
      <c r="AE485" s="4" t="s">
        <v>243</v>
      </c>
      <c r="AF485" s="33">
        <f>0</f>
        <v>0</v>
      </c>
      <c r="AG485" s="33"/>
      <c r="AH485" s="4" t="s">
        <v>243</v>
      </c>
      <c r="AI485" s="33">
        <f>0</f>
        <v>0</v>
      </c>
      <c r="AJ485" s="33"/>
      <c r="AK485" s="4" t="s">
        <v>243</v>
      </c>
      <c r="AL485" s="33">
        <f>0</f>
        <v>0</v>
      </c>
      <c r="AM485" s="33"/>
      <c r="AN485" s="4" t="s">
        <v>243</v>
      </c>
      <c r="AO485" s="4" t="s">
        <v>243</v>
      </c>
      <c r="AP485" s="34" t="s">
        <v>243</v>
      </c>
      <c r="AQ485" s="34"/>
      <c r="AR485" s="4" t="s">
        <v>243</v>
      </c>
      <c r="AS485" s="4" t="s">
        <v>243</v>
      </c>
      <c r="AT485" s="4" t="s">
        <v>243</v>
      </c>
      <c r="AU485" s="4" t="s">
        <v>243</v>
      </c>
      <c r="AV485" s="4" t="s">
        <v>243</v>
      </c>
      <c r="AW485" s="4" t="s">
        <v>243</v>
      </c>
      <c r="AX485" s="4" t="s">
        <v>243</v>
      </c>
      <c r="AY485" s="4" t="s">
        <v>243</v>
      </c>
      <c r="AZ485" s="34" t="s">
        <v>243</v>
      </c>
      <c r="BA485" s="34"/>
      <c r="BB485" s="34"/>
      <c r="BC485" s="4" t="s">
        <v>243</v>
      </c>
    </row>
    <row r="486" spans="1:55" s="1" customFormat="1" ht="14.1" customHeight="1" x14ac:dyDescent="0.2">
      <c r="A486" s="35" t="s">
        <v>775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6" t="s">
        <v>16</v>
      </c>
      <c r="N486" s="36"/>
      <c r="O486" s="36" t="s">
        <v>16</v>
      </c>
      <c r="P486" s="36"/>
      <c r="Q486" s="36"/>
      <c r="R486" s="36"/>
      <c r="S486" s="36" t="s">
        <v>16</v>
      </c>
      <c r="T486" s="36"/>
      <c r="U486" s="36"/>
      <c r="V486" s="29" t="s">
        <v>16</v>
      </c>
      <c r="W486" s="29"/>
      <c r="X486" s="29" t="s">
        <v>16</v>
      </c>
      <c r="Y486" s="29"/>
      <c r="Z486" s="29" t="s">
        <v>16</v>
      </c>
      <c r="AA486" s="29"/>
      <c r="AB486" s="7" t="s">
        <v>16</v>
      </c>
      <c r="AC486" s="29" t="s">
        <v>16</v>
      </c>
      <c r="AD486" s="29"/>
      <c r="AE486" s="7" t="s">
        <v>16</v>
      </c>
      <c r="AF486" s="29" t="s">
        <v>16</v>
      </c>
      <c r="AG486" s="29"/>
      <c r="AH486" s="7" t="s">
        <v>16</v>
      </c>
      <c r="AI486" s="29" t="s">
        <v>16</v>
      </c>
      <c r="AJ486" s="29"/>
      <c r="AK486" s="7" t="s">
        <v>16</v>
      </c>
      <c r="AL486" s="29" t="s">
        <v>16</v>
      </c>
      <c r="AM486" s="29"/>
      <c r="AN486" s="7" t="s">
        <v>16</v>
      </c>
      <c r="AO486" s="12" t="s">
        <v>16</v>
      </c>
      <c r="AP486" s="32" t="s">
        <v>16</v>
      </c>
      <c r="AQ486" s="32"/>
      <c r="AR486" s="12" t="s">
        <v>16</v>
      </c>
      <c r="AS486" s="12" t="s">
        <v>16</v>
      </c>
      <c r="AT486" s="12" t="s">
        <v>16</v>
      </c>
      <c r="AU486" s="12" t="s">
        <v>16</v>
      </c>
      <c r="AV486" s="12" t="s">
        <v>16</v>
      </c>
      <c r="AW486" s="12" t="s">
        <v>16</v>
      </c>
      <c r="AX486" s="12" t="s">
        <v>16</v>
      </c>
      <c r="AY486" s="12" t="s">
        <v>16</v>
      </c>
      <c r="AZ486" s="32" t="s">
        <v>16</v>
      </c>
      <c r="BA486" s="32"/>
      <c r="BB486" s="32"/>
      <c r="BC486" s="12" t="s">
        <v>16</v>
      </c>
    </row>
    <row r="487" spans="1:55" s="1" customFormat="1" ht="14.1" customHeight="1" x14ac:dyDescent="0.2">
      <c r="A487" s="30" t="s">
        <v>795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1" t="s">
        <v>796</v>
      </c>
      <c r="N487" s="31"/>
      <c r="O487" s="31" t="s">
        <v>67</v>
      </c>
      <c r="P487" s="31"/>
      <c r="Q487" s="31"/>
      <c r="R487" s="31"/>
      <c r="S487" s="31" t="s">
        <v>72</v>
      </c>
      <c r="T487" s="31"/>
      <c r="U487" s="31"/>
      <c r="V487" s="27">
        <f>0</f>
        <v>0</v>
      </c>
      <c r="W487" s="27"/>
      <c r="X487" s="28" t="s">
        <v>243</v>
      </c>
      <c r="Y487" s="28"/>
      <c r="Z487" s="27">
        <f>0</f>
        <v>0</v>
      </c>
      <c r="AA487" s="27"/>
      <c r="AB487" s="14" t="s">
        <v>243</v>
      </c>
      <c r="AC487" s="27">
        <f>0</f>
        <v>0</v>
      </c>
      <c r="AD487" s="27"/>
      <c r="AE487" s="14" t="s">
        <v>243</v>
      </c>
      <c r="AF487" s="27">
        <f>0</f>
        <v>0</v>
      </c>
      <c r="AG487" s="27"/>
      <c r="AH487" s="14" t="s">
        <v>243</v>
      </c>
      <c r="AI487" s="27">
        <f>0</f>
        <v>0</v>
      </c>
      <c r="AJ487" s="27"/>
      <c r="AK487" s="14" t="s">
        <v>243</v>
      </c>
      <c r="AL487" s="27">
        <f>0</f>
        <v>0</v>
      </c>
      <c r="AM487" s="27"/>
      <c r="AN487" s="14" t="s">
        <v>243</v>
      </c>
      <c r="AO487" s="14" t="s">
        <v>243</v>
      </c>
      <c r="AP487" s="28" t="s">
        <v>243</v>
      </c>
      <c r="AQ487" s="28"/>
      <c r="AR487" s="14" t="s">
        <v>243</v>
      </c>
      <c r="AS487" s="14" t="s">
        <v>243</v>
      </c>
      <c r="AT487" s="14" t="s">
        <v>243</v>
      </c>
      <c r="AU487" s="14" t="s">
        <v>243</v>
      </c>
      <c r="AV487" s="14" t="s">
        <v>243</v>
      </c>
      <c r="AW487" s="14" t="s">
        <v>243</v>
      </c>
      <c r="AX487" s="14" t="s">
        <v>243</v>
      </c>
      <c r="AY487" s="14" t="s">
        <v>243</v>
      </c>
      <c r="AZ487" s="28" t="s">
        <v>243</v>
      </c>
      <c r="BA487" s="28"/>
      <c r="BB487" s="28"/>
      <c r="BC487" s="14" t="s">
        <v>243</v>
      </c>
    </row>
    <row r="488" spans="1:55" s="1" customFormat="1" ht="24" customHeight="1" x14ac:dyDescent="0.2">
      <c r="A488" s="37" t="s">
        <v>797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8" t="s">
        <v>798</v>
      </c>
      <c r="N488" s="38"/>
      <c r="O488" s="38" t="s">
        <v>67</v>
      </c>
      <c r="P488" s="38"/>
      <c r="Q488" s="38"/>
      <c r="R488" s="38"/>
      <c r="S488" s="38" t="s">
        <v>68</v>
      </c>
      <c r="T488" s="38"/>
      <c r="U488" s="38"/>
      <c r="V488" s="33">
        <f>0</f>
        <v>0</v>
      </c>
      <c r="W488" s="33"/>
      <c r="X488" s="34" t="s">
        <v>243</v>
      </c>
      <c r="Y488" s="34"/>
      <c r="Z488" s="33">
        <f>0</f>
        <v>0</v>
      </c>
      <c r="AA488" s="33"/>
      <c r="AB488" s="4" t="s">
        <v>243</v>
      </c>
      <c r="AC488" s="33">
        <f>0</f>
        <v>0</v>
      </c>
      <c r="AD488" s="33"/>
      <c r="AE488" s="4" t="s">
        <v>243</v>
      </c>
      <c r="AF488" s="33">
        <f>0</f>
        <v>0</v>
      </c>
      <c r="AG488" s="33"/>
      <c r="AH488" s="4" t="s">
        <v>243</v>
      </c>
      <c r="AI488" s="33">
        <f>0</f>
        <v>0</v>
      </c>
      <c r="AJ488" s="33"/>
      <c r="AK488" s="4" t="s">
        <v>243</v>
      </c>
      <c r="AL488" s="33">
        <f>0</f>
        <v>0</v>
      </c>
      <c r="AM488" s="33"/>
      <c r="AN488" s="4" t="s">
        <v>243</v>
      </c>
      <c r="AO488" s="4" t="s">
        <v>243</v>
      </c>
      <c r="AP488" s="34" t="s">
        <v>243</v>
      </c>
      <c r="AQ488" s="34"/>
      <c r="AR488" s="4" t="s">
        <v>243</v>
      </c>
      <c r="AS488" s="4" t="s">
        <v>243</v>
      </c>
      <c r="AT488" s="4" t="s">
        <v>243</v>
      </c>
      <c r="AU488" s="4" t="s">
        <v>243</v>
      </c>
      <c r="AV488" s="4" t="s">
        <v>243</v>
      </c>
      <c r="AW488" s="4" t="s">
        <v>243</v>
      </c>
      <c r="AX488" s="4" t="s">
        <v>243</v>
      </c>
      <c r="AY488" s="4" t="s">
        <v>243</v>
      </c>
      <c r="AZ488" s="34" t="s">
        <v>243</v>
      </c>
      <c r="BA488" s="34"/>
      <c r="BB488" s="34"/>
      <c r="BC488" s="4" t="s">
        <v>243</v>
      </c>
    </row>
    <row r="489" spans="1:55" s="1" customFormat="1" ht="14.1" customHeight="1" x14ac:dyDescent="0.2">
      <c r="A489" s="35" t="s">
        <v>775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6" t="s">
        <v>16</v>
      </c>
      <c r="N489" s="36"/>
      <c r="O489" s="36" t="s">
        <v>16</v>
      </c>
      <c r="P489" s="36"/>
      <c r="Q489" s="36"/>
      <c r="R489" s="36"/>
      <c r="S489" s="36" t="s">
        <v>16</v>
      </c>
      <c r="T489" s="36"/>
      <c r="U489" s="36"/>
      <c r="V489" s="29" t="s">
        <v>16</v>
      </c>
      <c r="W489" s="29"/>
      <c r="X489" s="29" t="s">
        <v>16</v>
      </c>
      <c r="Y489" s="29"/>
      <c r="Z489" s="29" t="s">
        <v>16</v>
      </c>
      <c r="AA489" s="29"/>
      <c r="AB489" s="7" t="s">
        <v>16</v>
      </c>
      <c r="AC489" s="29" t="s">
        <v>16</v>
      </c>
      <c r="AD489" s="29"/>
      <c r="AE489" s="7" t="s">
        <v>16</v>
      </c>
      <c r="AF489" s="29" t="s">
        <v>16</v>
      </c>
      <c r="AG489" s="29"/>
      <c r="AH489" s="7" t="s">
        <v>16</v>
      </c>
      <c r="AI489" s="29" t="s">
        <v>16</v>
      </c>
      <c r="AJ489" s="29"/>
      <c r="AK489" s="7" t="s">
        <v>16</v>
      </c>
      <c r="AL489" s="29" t="s">
        <v>16</v>
      </c>
      <c r="AM489" s="29"/>
      <c r="AN489" s="7" t="s">
        <v>16</v>
      </c>
      <c r="AO489" s="12" t="s">
        <v>16</v>
      </c>
      <c r="AP489" s="32" t="s">
        <v>16</v>
      </c>
      <c r="AQ489" s="32"/>
      <c r="AR489" s="12" t="s">
        <v>16</v>
      </c>
      <c r="AS489" s="12" t="s">
        <v>16</v>
      </c>
      <c r="AT489" s="12" t="s">
        <v>16</v>
      </c>
      <c r="AU489" s="12" t="s">
        <v>16</v>
      </c>
      <c r="AV489" s="12" t="s">
        <v>16</v>
      </c>
      <c r="AW489" s="12" t="s">
        <v>16</v>
      </c>
      <c r="AX489" s="12" t="s">
        <v>16</v>
      </c>
      <c r="AY489" s="12" t="s">
        <v>16</v>
      </c>
      <c r="AZ489" s="32" t="s">
        <v>16</v>
      </c>
      <c r="BA489" s="32"/>
      <c r="BB489" s="32"/>
      <c r="BC489" s="12" t="s">
        <v>16</v>
      </c>
    </row>
    <row r="490" spans="1:55" s="1" customFormat="1" ht="14.1" customHeight="1" x14ac:dyDescent="0.2">
      <c r="A490" s="30" t="s">
        <v>795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1" t="s">
        <v>799</v>
      </c>
      <c r="N490" s="31"/>
      <c r="O490" s="31" t="s">
        <v>67</v>
      </c>
      <c r="P490" s="31"/>
      <c r="Q490" s="31"/>
      <c r="R490" s="31"/>
      <c r="S490" s="31" t="s">
        <v>72</v>
      </c>
      <c r="T490" s="31"/>
      <c r="U490" s="31"/>
      <c r="V490" s="27">
        <f>0</f>
        <v>0</v>
      </c>
      <c r="W490" s="27"/>
      <c r="X490" s="28" t="s">
        <v>243</v>
      </c>
      <c r="Y490" s="28"/>
      <c r="Z490" s="27">
        <f>0</f>
        <v>0</v>
      </c>
      <c r="AA490" s="27"/>
      <c r="AB490" s="14" t="s">
        <v>243</v>
      </c>
      <c r="AC490" s="27">
        <f>0</f>
        <v>0</v>
      </c>
      <c r="AD490" s="27"/>
      <c r="AE490" s="14" t="s">
        <v>243</v>
      </c>
      <c r="AF490" s="27">
        <f>0</f>
        <v>0</v>
      </c>
      <c r="AG490" s="27"/>
      <c r="AH490" s="14" t="s">
        <v>243</v>
      </c>
      <c r="AI490" s="27">
        <f>0</f>
        <v>0</v>
      </c>
      <c r="AJ490" s="27"/>
      <c r="AK490" s="14" t="s">
        <v>243</v>
      </c>
      <c r="AL490" s="27">
        <f>0</f>
        <v>0</v>
      </c>
      <c r="AM490" s="27"/>
      <c r="AN490" s="14" t="s">
        <v>243</v>
      </c>
      <c r="AO490" s="14" t="s">
        <v>243</v>
      </c>
      <c r="AP490" s="28" t="s">
        <v>243</v>
      </c>
      <c r="AQ490" s="28"/>
      <c r="AR490" s="14" t="s">
        <v>243</v>
      </c>
      <c r="AS490" s="14" t="s">
        <v>243</v>
      </c>
      <c r="AT490" s="14" t="s">
        <v>243</v>
      </c>
      <c r="AU490" s="14" t="s">
        <v>243</v>
      </c>
      <c r="AV490" s="14" t="s">
        <v>243</v>
      </c>
      <c r="AW490" s="14" t="s">
        <v>243</v>
      </c>
      <c r="AX490" s="14" t="s">
        <v>243</v>
      </c>
      <c r="AY490" s="14" t="s">
        <v>243</v>
      </c>
      <c r="AZ490" s="28" t="s">
        <v>243</v>
      </c>
      <c r="BA490" s="28"/>
      <c r="BB490" s="28"/>
      <c r="BC490" s="14" t="s">
        <v>243</v>
      </c>
    </row>
    <row r="491" spans="1:55" s="1" customFormat="1" ht="14.1" customHeight="1" x14ac:dyDescent="0.2">
      <c r="A491" s="37" t="s">
        <v>800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8" t="s">
        <v>801</v>
      </c>
      <c r="N491" s="38"/>
      <c r="O491" s="38" t="s">
        <v>67</v>
      </c>
      <c r="P491" s="38"/>
      <c r="Q491" s="38"/>
      <c r="R491" s="38"/>
      <c r="S491" s="38" t="s">
        <v>68</v>
      </c>
      <c r="T491" s="38"/>
      <c r="U491" s="38"/>
      <c r="V491" s="33">
        <f>384504.48</f>
        <v>384504.48</v>
      </c>
      <c r="W491" s="33"/>
      <c r="X491" s="34" t="s">
        <v>243</v>
      </c>
      <c r="Y491" s="34"/>
      <c r="Z491" s="33">
        <f>0</f>
        <v>0</v>
      </c>
      <c r="AA491" s="33"/>
      <c r="AB491" s="4" t="s">
        <v>243</v>
      </c>
      <c r="AC491" s="33">
        <f>0</f>
        <v>0</v>
      </c>
      <c r="AD491" s="33"/>
      <c r="AE491" s="4" t="s">
        <v>243</v>
      </c>
      <c r="AF491" s="33">
        <f>0</f>
        <v>0</v>
      </c>
      <c r="AG491" s="33"/>
      <c r="AH491" s="4" t="s">
        <v>243</v>
      </c>
      <c r="AI491" s="33">
        <f>0</f>
        <v>0</v>
      </c>
      <c r="AJ491" s="33"/>
      <c r="AK491" s="4" t="s">
        <v>243</v>
      </c>
      <c r="AL491" s="33">
        <f>384504.48</f>
        <v>384504.48</v>
      </c>
      <c r="AM491" s="33"/>
      <c r="AN491" s="4" t="s">
        <v>243</v>
      </c>
      <c r="AO491" s="4" t="s">
        <v>243</v>
      </c>
      <c r="AP491" s="34" t="s">
        <v>243</v>
      </c>
      <c r="AQ491" s="34"/>
      <c r="AR491" s="4" t="s">
        <v>243</v>
      </c>
      <c r="AS491" s="4" t="s">
        <v>243</v>
      </c>
      <c r="AT491" s="4" t="s">
        <v>243</v>
      </c>
      <c r="AU491" s="4" t="s">
        <v>243</v>
      </c>
      <c r="AV491" s="4" t="s">
        <v>243</v>
      </c>
      <c r="AW491" s="4" t="s">
        <v>243</v>
      </c>
      <c r="AX491" s="4" t="s">
        <v>243</v>
      </c>
      <c r="AY491" s="4" t="s">
        <v>243</v>
      </c>
      <c r="AZ491" s="34" t="s">
        <v>243</v>
      </c>
      <c r="BA491" s="34"/>
      <c r="BB491" s="34"/>
      <c r="BC491" s="4" t="s">
        <v>243</v>
      </c>
    </row>
    <row r="492" spans="1:55" s="1" customFormat="1" ht="14.1" customHeight="1" x14ac:dyDescent="0.2">
      <c r="A492" s="35" t="s">
        <v>775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6" t="s">
        <v>16</v>
      </c>
      <c r="N492" s="36"/>
      <c r="O492" s="36" t="s">
        <v>16</v>
      </c>
      <c r="P492" s="36"/>
      <c r="Q492" s="36"/>
      <c r="R492" s="36"/>
      <c r="S492" s="36" t="s">
        <v>16</v>
      </c>
      <c r="T492" s="36"/>
      <c r="U492" s="36"/>
      <c r="V492" s="29" t="s">
        <v>16</v>
      </c>
      <c r="W492" s="29"/>
      <c r="X492" s="32" t="s">
        <v>16</v>
      </c>
      <c r="Y492" s="32"/>
      <c r="Z492" s="29" t="s">
        <v>16</v>
      </c>
      <c r="AA492" s="29"/>
      <c r="AB492" s="12" t="s">
        <v>16</v>
      </c>
      <c r="AC492" s="29" t="s">
        <v>16</v>
      </c>
      <c r="AD492" s="29"/>
      <c r="AE492" s="12" t="s">
        <v>16</v>
      </c>
      <c r="AF492" s="29" t="s">
        <v>16</v>
      </c>
      <c r="AG492" s="29"/>
      <c r="AH492" s="12" t="s">
        <v>16</v>
      </c>
      <c r="AI492" s="29" t="s">
        <v>16</v>
      </c>
      <c r="AJ492" s="29"/>
      <c r="AK492" s="12" t="s">
        <v>16</v>
      </c>
      <c r="AL492" s="29" t="s">
        <v>16</v>
      </c>
      <c r="AM492" s="29"/>
      <c r="AN492" s="12" t="s">
        <v>16</v>
      </c>
      <c r="AO492" s="7" t="s">
        <v>16</v>
      </c>
      <c r="AP492" s="32" t="s">
        <v>16</v>
      </c>
      <c r="AQ492" s="32"/>
      <c r="AR492" s="7" t="s">
        <v>16</v>
      </c>
      <c r="AS492" s="12" t="s">
        <v>16</v>
      </c>
      <c r="AT492" s="7" t="s">
        <v>16</v>
      </c>
      <c r="AU492" s="12" t="s">
        <v>16</v>
      </c>
      <c r="AV492" s="7" t="s">
        <v>16</v>
      </c>
      <c r="AW492" s="12" t="s">
        <v>16</v>
      </c>
      <c r="AX492" s="7" t="s">
        <v>16</v>
      </c>
      <c r="AY492" s="12" t="s">
        <v>16</v>
      </c>
      <c r="AZ492" s="29" t="s">
        <v>16</v>
      </c>
      <c r="BA492" s="29"/>
      <c r="BB492" s="29"/>
      <c r="BC492" s="12" t="s">
        <v>16</v>
      </c>
    </row>
    <row r="493" spans="1:55" s="1" customFormat="1" ht="14.1" customHeight="1" x14ac:dyDescent="0.2">
      <c r="A493" s="30" t="s">
        <v>771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1" t="s">
        <v>802</v>
      </c>
      <c r="N493" s="31"/>
      <c r="O493" s="31" t="s">
        <v>67</v>
      </c>
      <c r="P493" s="31"/>
      <c r="Q493" s="31"/>
      <c r="R493" s="31"/>
      <c r="S493" s="31" t="s">
        <v>72</v>
      </c>
      <c r="T493" s="31"/>
      <c r="U493" s="31"/>
      <c r="V493" s="27">
        <f>305841.13</f>
        <v>305841.13</v>
      </c>
      <c r="W493" s="27"/>
      <c r="X493" s="28" t="s">
        <v>243</v>
      </c>
      <c r="Y493" s="28"/>
      <c r="Z493" s="27">
        <f>0</f>
        <v>0</v>
      </c>
      <c r="AA493" s="27"/>
      <c r="AB493" s="14" t="s">
        <v>243</v>
      </c>
      <c r="AC493" s="27">
        <f>0</f>
        <v>0</v>
      </c>
      <c r="AD493" s="27"/>
      <c r="AE493" s="14" t="s">
        <v>243</v>
      </c>
      <c r="AF493" s="27">
        <f>0</f>
        <v>0</v>
      </c>
      <c r="AG493" s="27"/>
      <c r="AH493" s="14" t="s">
        <v>243</v>
      </c>
      <c r="AI493" s="27">
        <f>0</f>
        <v>0</v>
      </c>
      <c r="AJ493" s="27"/>
      <c r="AK493" s="14" t="s">
        <v>243</v>
      </c>
      <c r="AL493" s="27">
        <f>305841.13</f>
        <v>305841.13</v>
      </c>
      <c r="AM493" s="27"/>
      <c r="AN493" s="14" t="s">
        <v>243</v>
      </c>
      <c r="AO493" s="14" t="s">
        <v>243</v>
      </c>
      <c r="AP493" s="28" t="s">
        <v>243</v>
      </c>
      <c r="AQ493" s="28"/>
      <c r="AR493" s="14" t="s">
        <v>243</v>
      </c>
      <c r="AS493" s="14" t="s">
        <v>243</v>
      </c>
      <c r="AT493" s="14" t="s">
        <v>243</v>
      </c>
      <c r="AU493" s="14" t="s">
        <v>243</v>
      </c>
      <c r="AV493" s="14" t="s">
        <v>243</v>
      </c>
      <c r="AW493" s="14" t="s">
        <v>243</v>
      </c>
      <c r="AX493" s="14" t="s">
        <v>243</v>
      </c>
      <c r="AY493" s="14" t="s">
        <v>243</v>
      </c>
      <c r="AZ493" s="28" t="s">
        <v>243</v>
      </c>
      <c r="BA493" s="28"/>
      <c r="BB493" s="28"/>
      <c r="BC493" s="14" t="s">
        <v>243</v>
      </c>
    </row>
    <row r="494" spans="1:55" s="1" customFormat="1" ht="14.1" customHeight="1" x14ac:dyDescent="0.2">
      <c r="A494" s="37" t="s">
        <v>803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8" t="s">
        <v>804</v>
      </c>
      <c r="N494" s="38"/>
      <c r="O494" s="38" t="s">
        <v>67</v>
      </c>
      <c r="P494" s="38"/>
      <c r="Q494" s="38"/>
      <c r="R494" s="38"/>
      <c r="S494" s="38" t="s">
        <v>68</v>
      </c>
      <c r="T494" s="38"/>
      <c r="U494" s="38"/>
      <c r="V494" s="33">
        <f>0</f>
        <v>0</v>
      </c>
      <c r="W494" s="33"/>
      <c r="X494" s="34" t="s">
        <v>243</v>
      </c>
      <c r="Y494" s="34"/>
      <c r="Z494" s="33">
        <f>0</f>
        <v>0</v>
      </c>
      <c r="AA494" s="33"/>
      <c r="AB494" s="4" t="s">
        <v>243</v>
      </c>
      <c r="AC494" s="33">
        <f>0</f>
        <v>0</v>
      </c>
      <c r="AD494" s="33"/>
      <c r="AE494" s="4" t="s">
        <v>243</v>
      </c>
      <c r="AF494" s="33">
        <f>0</f>
        <v>0</v>
      </c>
      <c r="AG494" s="33"/>
      <c r="AH494" s="4" t="s">
        <v>243</v>
      </c>
      <c r="AI494" s="33">
        <f>0</f>
        <v>0</v>
      </c>
      <c r="AJ494" s="33"/>
      <c r="AK494" s="4" t="s">
        <v>243</v>
      </c>
      <c r="AL494" s="33">
        <f>0</f>
        <v>0</v>
      </c>
      <c r="AM494" s="33"/>
      <c r="AN494" s="4" t="s">
        <v>243</v>
      </c>
      <c r="AO494" s="4" t="s">
        <v>243</v>
      </c>
      <c r="AP494" s="34" t="s">
        <v>243</v>
      </c>
      <c r="AQ494" s="34"/>
      <c r="AR494" s="4" t="s">
        <v>243</v>
      </c>
      <c r="AS494" s="4" t="s">
        <v>243</v>
      </c>
      <c r="AT494" s="4" t="s">
        <v>243</v>
      </c>
      <c r="AU494" s="4" t="s">
        <v>243</v>
      </c>
      <c r="AV494" s="4" t="s">
        <v>243</v>
      </c>
      <c r="AW494" s="4" t="s">
        <v>243</v>
      </c>
      <c r="AX494" s="4" t="s">
        <v>243</v>
      </c>
      <c r="AY494" s="4" t="s">
        <v>243</v>
      </c>
      <c r="AZ494" s="34" t="s">
        <v>243</v>
      </c>
      <c r="BA494" s="34"/>
      <c r="BB494" s="34"/>
      <c r="BC494" s="4" t="s">
        <v>243</v>
      </c>
    </row>
    <row r="495" spans="1:55" s="1" customFormat="1" ht="14.1" customHeight="1" x14ac:dyDescent="0.2">
      <c r="A495" s="35" t="s">
        <v>775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6" t="s">
        <v>16</v>
      </c>
      <c r="N495" s="36"/>
      <c r="O495" s="36" t="s">
        <v>16</v>
      </c>
      <c r="P495" s="36"/>
      <c r="Q495" s="36"/>
      <c r="R495" s="36"/>
      <c r="S495" s="36" t="s">
        <v>16</v>
      </c>
      <c r="T495" s="36"/>
      <c r="U495" s="36"/>
      <c r="V495" s="29" t="s">
        <v>16</v>
      </c>
      <c r="W495" s="29"/>
      <c r="X495" s="32" t="s">
        <v>16</v>
      </c>
      <c r="Y495" s="32"/>
      <c r="Z495" s="29" t="s">
        <v>16</v>
      </c>
      <c r="AA495" s="29"/>
      <c r="AB495" s="12" t="s">
        <v>16</v>
      </c>
      <c r="AC495" s="29" t="s">
        <v>16</v>
      </c>
      <c r="AD495" s="29"/>
      <c r="AE495" s="12" t="s">
        <v>16</v>
      </c>
      <c r="AF495" s="29" t="s">
        <v>16</v>
      </c>
      <c r="AG495" s="29"/>
      <c r="AH495" s="12" t="s">
        <v>16</v>
      </c>
      <c r="AI495" s="29" t="s">
        <v>16</v>
      </c>
      <c r="AJ495" s="29"/>
      <c r="AK495" s="12" t="s">
        <v>16</v>
      </c>
      <c r="AL495" s="29" t="s">
        <v>16</v>
      </c>
      <c r="AM495" s="29"/>
      <c r="AN495" s="12" t="s">
        <v>16</v>
      </c>
      <c r="AO495" s="7" t="s">
        <v>16</v>
      </c>
      <c r="AP495" s="32" t="s">
        <v>16</v>
      </c>
      <c r="AQ495" s="32"/>
      <c r="AR495" s="7" t="s">
        <v>16</v>
      </c>
      <c r="AS495" s="12" t="s">
        <v>16</v>
      </c>
      <c r="AT495" s="7" t="s">
        <v>16</v>
      </c>
      <c r="AU495" s="12" t="s">
        <v>16</v>
      </c>
      <c r="AV495" s="7" t="s">
        <v>16</v>
      </c>
      <c r="AW495" s="12" t="s">
        <v>16</v>
      </c>
      <c r="AX495" s="7" t="s">
        <v>16</v>
      </c>
      <c r="AY495" s="12" t="s">
        <v>16</v>
      </c>
      <c r="AZ495" s="29" t="s">
        <v>16</v>
      </c>
      <c r="BA495" s="29"/>
      <c r="BB495" s="29"/>
      <c r="BC495" s="12" t="s">
        <v>16</v>
      </c>
    </row>
    <row r="496" spans="1:55" s="1" customFormat="1" ht="14.1" customHeight="1" x14ac:dyDescent="0.2">
      <c r="A496" s="30" t="s">
        <v>771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1" t="s">
        <v>805</v>
      </c>
      <c r="N496" s="31"/>
      <c r="O496" s="31" t="s">
        <v>67</v>
      </c>
      <c r="P496" s="31"/>
      <c r="Q496" s="31"/>
      <c r="R496" s="31"/>
      <c r="S496" s="31" t="s">
        <v>72</v>
      </c>
      <c r="T496" s="31"/>
      <c r="U496" s="31"/>
      <c r="V496" s="27">
        <f>0</f>
        <v>0</v>
      </c>
      <c r="W496" s="27"/>
      <c r="X496" s="28" t="s">
        <v>243</v>
      </c>
      <c r="Y496" s="28"/>
      <c r="Z496" s="27">
        <f>0</f>
        <v>0</v>
      </c>
      <c r="AA496" s="27"/>
      <c r="AB496" s="14" t="s">
        <v>243</v>
      </c>
      <c r="AC496" s="27">
        <f>0</f>
        <v>0</v>
      </c>
      <c r="AD496" s="27"/>
      <c r="AE496" s="14" t="s">
        <v>243</v>
      </c>
      <c r="AF496" s="27">
        <f>0</f>
        <v>0</v>
      </c>
      <c r="AG496" s="27"/>
      <c r="AH496" s="14" t="s">
        <v>243</v>
      </c>
      <c r="AI496" s="27">
        <f>0</f>
        <v>0</v>
      </c>
      <c r="AJ496" s="27"/>
      <c r="AK496" s="14" t="s">
        <v>243</v>
      </c>
      <c r="AL496" s="27">
        <f>0</f>
        <v>0</v>
      </c>
      <c r="AM496" s="27"/>
      <c r="AN496" s="14" t="s">
        <v>243</v>
      </c>
      <c r="AO496" s="14" t="s">
        <v>243</v>
      </c>
      <c r="AP496" s="28" t="s">
        <v>243</v>
      </c>
      <c r="AQ496" s="28"/>
      <c r="AR496" s="14" t="s">
        <v>243</v>
      </c>
      <c r="AS496" s="14" t="s">
        <v>243</v>
      </c>
      <c r="AT496" s="14" t="s">
        <v>243</v>
      </c>
      <c r="AU496" s="14" t="s">
        <v>243</v>
      </c>
      <c r="AV496" s="14" t="s">
        <v>243</v>
      </c>
      <c r="AW496" s="14" t="s">
        <v>243</v>
      </c>
      <c r="AX496" s="14" t="s">
        <v>243</v>
      </c>
      <c r="AY496" s="14" t="s">
        <v>243</v>
      </c>
      <c r="AZ496" s="28" t="s">
        <v>243</v>
      </c>
      <c r="BA496" s="28"/>
      <c r="BB496" s="28"/>
      <c r="BC496" s="14" t="s">
        <v>243</v>
      </c>
    </row>
    <row r="497" spans="1:55" s="1" customFormat="1" ht="14.1" customHeight="1" x14ac:dyDescent="0.2">
      <c r="A497" s="37" t="s">
        <v>806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8" t="s">
        <v>807</v>
      </c>
      <c r="N497" s="38"/>
      <c r="O497" s="38" t="s">
        <v>67</v>
      </c>
      <c r="P497" s="38"/>
      <c r="Q497" s="38"/>
      <c r="R497" s="38"/>
      <c r="S497" s="38" t="s">
        <v>68</v>
      </c>
      <c r="T497" s="38"/>
      <c r="U497" s="38"/>
      <c r="V497" s="33">
        <f>0</f>
        <v>0</v>
      </c>
      <c r="W497" s="33"/>
      <c r="X497" s="34" t="s">
        <v>243</v>
      </c>
      <c r="Y497" s="34"/>
      <c r="Z497" s="33">
        <f>0</f>
        <v>0</v>
      </c>
      <c r="AA497" s="33"/>
      <c r="AB497" s="4" t="s">
        <v>243</v>
      </c>
      <c r="AC497" s="33">
        <f>0</f>
        <v>0</v>
      </c>
      <c r="AD497" s="33"/>
      <c r="AE497" s="4" t="s">
        <v>243</v>
      </c>
      <c r="AF497" s="33">
        <f>0</f>
        <v>0</v>
      </c>
      <c r="AG497" s="33"/>
      <c r="AH497" s="4" t="s">
        <v>243</v>
      </c>
      <c r="AI497" s="33">
        <f>0</f>
        <v>0</v>
      </c>
      <c r="AJ497" s="33"/>
      <c r="AK497" s="4" t="s">
        <v>243</v>
      </c>
      <c r="AL497" s="33">
        <f>0</f>
        <v>0</v>
      </c>
      <c r="AM497" s="33"/>
      <c r="AN497" s="4" t="s">
        <v>243</v>
      </c>
      <c r="AO497" s="4" t="s">
        <v>243</v>
      </c>
      <c r="AP497" s="34" t="s">
        <v>243</v>
      </c>
      <c r="AQ497" s="34"/>
      <c r="AR497" s="4" t="s">
        <v>243</v>
      </c>
      <c r="AS497" s="4" t="s">
        <v>243</v>
      </c>
      <c r="AT497" s="4" t="s">
        <v>243</v>
      </c>
      <c r="AU497" s="4" t="s">
        <v>243</v>
      </c>
      <c r="AV497" s="4" t="s">
        <v>243</v>
      </c>
      <c r="AW497" s="4" t="s">
        <v>243</v>
      </c>
      <c r="AX497" s="4" t="s">
        <v>243</v>
      </c>
      <c r="AY497" s="4" t="s">
        <v>243</v>
      </c>
      <c r="AZ497" s="34" t="s">
        <v>243</v>
      </c>
      <c r="BA497" s="34"/>
      <c r="BB497" s="34"/>
      <c r="BC497" s="4" t="s">
        <v>243</v>
      </c>
    </row>
    <row r="498" spans="1:55" s="1" customFormat="1" ht="14.1" customHeight="1" x14ac:dyDescent="0.2">
      <c r="A498" s="35" t="s">
        <v>775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6" t="s">
        <v>16</v>
      </c>
      <c r="N498" s="36"/>
      <c r="O498" s="36" t="s">
        <v>16</v>
      </c>
      <c r="P498" s="36"/>
      <c r="Q498" s="36"/>
      <c r="R498" s="36"/>
      <c r="S498" s="36" t="s">
        <v>16</v>
      </c>
      <c r="T498" s="36"/>
      <c r="U498" s="36"/>
      <c r="V498" s="29" t="s">
        <v>16</v>
      </c>
      <c r="W498" s="29"/>
      <c r="X498" s="32" t="s">
        <v>16</v>
      </c>
      <c r="Y498" s="32"/>
      <c r="Z498" s="29" t="s">
        <v>16</v>
      </c>
      <c r="AA498" s="29"/>
      <c r="AB498" s="12" t="s">
        <v>16</v>
      </c>
      <c r="AC498" s="29" t="s">
        <v>16</v>
      </c>
      <c r="AD498" s="29"/>
      <c r="AE498" s="12" t="s">
        <v>16</v>
      </c>
      <c r="AF498" s="29" t="s">
        <v>16</v>
      </c>
      <c r="AG498" s="29"/>
      <c r="AH498" s="12" t="s">
        <v>16</v>
      </c>
      <c r="AI498" s="29" t="s">
        <v>16</v>
      </c>
      <c r="AJ498" s="29"/>
      <c r="AK498" s="12" t="s">
        <v>16</v>
      </c>
      <c r="AL498" s="29" t="s">
        <v>16</v>
      </c>
      <c r="AM498" s="29"/>
      <c r="AN498" s="12" t="s">
        <v>16</v>
      </c>
      <c r="AO498" s="7" t="s">
        <v>16</v>
      </c>
      <c r="AP498" s="32" t="s">
        <v>16</v>
      </c>
      <c r="AQ498" s="32"/>
      <c r="AR498" s="7" t="s">
        <v>16</v>
      </c>
      <c r="AS498" s="12" t="s">
        <v>16</v>
      </c>
      <c r="AT498" s="7" t="s">
        <v>16</v>
      </c>
      <c r="AU498" s="12" t="s">
        <v>16</v>
      </c>
      <c r="AV498" s="7" t="s">
        <v>16</v>
      </c>
      <c r="AW498" s="12" t="s">
        <v>16</v>
      </c>
      <c r="AX498" s="7" t="s">
        <v>16</v>
      </c>
      <c r="AY498" s="12" t="s">
        <v>16</v>
      </c>
      <c r="AZ498" s="29" t="s">
        <v>16</v>
      </c>
      <c r="BA498" s="29"/>
      <c r="BB498" s="29"/>
      <c r="BC498" s="12" t="s">
        <v>16</v>
      </c>
    </row>
    <row r="499" spans="1:55" s="1" customFormat="1" ht="14.1" customHeight="1" x14ac:dyDescent="0.2">
      <c r="A499" s="30" t="s">
        <v>771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1" t="s">
        <v>808</v>
      </c>
      <c r="N499" s="31"/>
      <c r="O499" s="31" t="s">
        <v>67</v>
      </c>
      <c r="P499" s="31"/>
      <c r="Q499" s="31"/>
      <c r="R499" s="31"/>
      <c r="S499" s="31" t="s">
        <v>72</v>
      </c>
      <c r="T499" s="31"/>
      <c r="U499" s="31"/>
      <c r="V499" s="27">
        <f>0</f>
        <v>0</v>
      </c>
      <c r="W499" s="27"/>
      <c r="X499" s="28" t="s">
        <v>243</v>
      </c>
      <c r="Y499" s="28"/>
      <c r="Z499" s="27">
        <f>0</f>
        <v>0</v>
      </c>
      <c r="AA499" s="27"/>
      <c r="AB499" s="14" t="s">
        <v>243</v>
      </c>
      <c r="AC499" s="27">
        <f>0</f>
        <v>0</v>
      </c>
      <c r="AD499" s="27"/>
      <c r="AE499" s="14" t="s">
        <v>243</v>
      </c>
      <c r="AF499" s="27">
        <f>0</f>
        <v>0</v>
      </c>
      <c r="AG499" s="27"/>
      <c r="AH499" s="14" t="s">
        <v>243</v>
      </c>
      <c r="AI499" s="27">
        <f>0</f>
        <v>0</v>
      </c>
      <c r="AJ499" s="27"/>
      <c r="AK499" s="14" t="s">
        <v>243</v>
      </c>
      <c r="AL499" s="27">
        <f>0</f>
        <v>0</v>
      </c>
      <c r="AM499" s="27"/>
      <c r="AN499" s="14" t="s">
        <v>243</v>
      </c>
      <c r="AO499" s="14" t="s">
        <v>243</v>
      </c>
      <c r="AP499" s="28" t="s">
        <v>243</v>
      </c>
      <c r="AQ499" s="28"/>
      <c r="AR499" s="14" t="s">
        <v>243</v>
      </c>
      <c r="AS499" s="14" t="s">
        <v>243</v>
      </c>
      <c r="AT499" s="14" t="s">
        <v>243</v>
      </c>
      <c r="AU499" s="14" t="s">
        <v>243</v>
      </c>
      <c r="AV499" s="14" t="s">
        <v>243</v>
      </c>
      <c r="AW499" s="14" t="s">
        <v>243</v>
      </c>
      <c r="AX499" s="14" t="s">
        <v>243</v>
      </c>
      <c r="AY499" s="14" t="s">
        <v>243</v>
      </c>
      <c r="AZ499" s="28" t="s">
        <v>243</v>
      </c>
      <c r="BA499" s="28"/>
      <c r="BB499" s="28"/>
      <c r="BC499" s="14" t="s">
        <v>243</v>
      </c>
    </row>
    <row r="500" spans="1:55" s="1" customFormat="1" ht="14.1" customHeight="1" x14ac:dyDescent="0.2">
      <c r="A500" s="37" t="s">
        <v>809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8" t="s">
        <v>810</v>
      </c>
      <c r="N500" s="38"/>
      <c r="O500" s="38" t="s">
        <v>67</v>
      </c>
      <c r="P500" s="38"/>
      <c r="Q500" s="38"/>
      <c r="R500" s="38"/>
      <c r="S500" s="38" t="s">
        <v>68</v>
      </c>
      <c r="T500" s="38"/>
      <c r="U500" s="38"/>
      <c r="V500" s="33">
        <f>0</f>
        <v>0</v>
      </c>
      <c r="W500" s="33"/>
      <c r="X500" s="34" t="s">
        <v>243</v>
      </c>
      <c r="Y500" s="34"/>
      <c r="Z500" s="33">
        <f>0</f>
        <v>0</v>
      </c>
      <c r="AA500" s="33"/>
      <c r="AB500" s="4" t="s">
        <v>243</v>
      </c>
      <c r="AC500" s="33">
        <f>0</f>
        <v>0</v>
      </c>
      <c r="AD500" s="33"/>
      <c r="AE500" s="4" t="s">
        <v>243</v>
      </c>
      <c r="AF500" s="33">
        <f>0</f>
        <v>0</v>
      </c>
      <c r="AG500" s="33"/>
      <c r="AH500" s="4" t="s">
        <v>243</v>
      </c>
      <c r="AI500" s="33">
        <f>0</f>
        <v>0</v>
      </c>
      <c r="AJ500" s="33"/>
      <c r="AK500" s="4" t="s">
        <v>243</v>
      </c>
      <c r="AL500" s="33">
        <f>0</f>
        <v>0</v>
      </c>
      <c r="AM500" s="33"/>
      <c r="AN500" s="4" t="s">
        <v>243</v>
      </c>
      <c r="AO500" s="4" t="s">
        <v>243</v>
      </c>
      <c r="AP500" s="34" t="s">
        <v>243</v>
      </c>
      <c r="AQ500" s="34"/>
      <c r="AR500" s="4" t="s">
        <v>243</v>
      </c>
      <c r="AS500" s="4" t="s">
        <v>243</v>
      </c>
      <c r="AT500" s="4" t="s">
        <v>243</v>
      </c>
      <c r="AU500" s="4" t="s">
        <v>243</v>
      </c>
      <c r="AV500" s="4" t="s">
        <v>243</v>
      </c>
      <c r="AW500" s="4" t="s">
        <v>243</v>
      </c>
      <c r="AX500" s="4" t="s">
        <v>243</v>
      </c>
      <c r="AY500" s="4" t="s">
        <v>243</v>
      </c>
      <c r="AZ500" s="34" t="s">
        <v>243</v>
      </c>
      <c r="BA500" s="34"/>
      <c r="BB500" s="34"/>
      <c r="BC500" s="4" t="s">
        <v>243</v>
      </c>
    </row>
    <row r="501" spans="1:55" s="1" customFormat="1" ht="14.1" customHeight="1" x14ac:dyDescent="0.2">
      <c r="A501" s="35" t="s">
        <v>811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6" t="s">
        <v>16</v>
      </c>
      <c r="N501" s="36"/>
      <c r="O501" s="36" t="s">
        <v>16</v>
      </c>
      <c r="P501" s="36"/>
      <c r="Q501" s="36"/>
      <c r="R501" s="36"/>
      <c r="S501" s="36" t="s">
        <v>16</v>
      </c>
      <c r="T501" s="36"/>
      <c r="U501" s="36"/>
      <c r="V501" s="29" t="s">
        <v>16</v>
      </c>
      <c r="W501" s="29"/>
      <c r="X501" s="32" t="s">
        <v>16</v>
      </c>
      <c r="Y501" s="32"/>
      <c r="Z501" s="29" t="s">
        <v>16</v>
      </c>
      <c r="AA501" s="29"/>
      <c r="AB501" s="12" t="s">
        <v>16</v>
      </c>
      <c r="AC501" s="29" t="s">
        <v>16</v>
      </c>
      <c r="AD501" s="29"/>
      <c r="AE501" s="12" t="s">
        <v>16</v>
      </c>
      <c r="AF501" s="29" t="s">
        <v>16</v>
      </c>
      <c r="AG501" s="29"/>
      <c r="AH501" s="12" t="s">
        <v>16</v>
      </c>
      <c r="AI501" s="29" t="s">
        <v>16</v>
      </c>
      <c r="AJ501" s="29"/>
      <c r="AK501" s="12" t="s">
        <v>16</v>
      </c>
      <c r="AL501" s="29" t="s">
        <v>16</v>
      </c>
      <c r="AM501" s="29"/>
      <c r="AN501" s="12" t="s">
        <v>16</v>
      </c>
      <c r="AO501" s="7" t="s">
        <v>16</v>
      </c>
      <c r="AP501" s="32" t="s">
        <v>16</v>
      </c>
      <c r="AQ501" s="32"/>
      <c r="AR501" s="7" t="s">
        <v>16</v>
      </c>
      <c r="AS501" s="12" t="s">
        <v>16</v>
      </c>
      <c r="AT501" s="7" t="s">
        <v>16</v>
      </c>
      <c r="AU501" s="12" t="s">
        <v>16</v>
      </c>
      <c r="AV501" s="7" t="s">
        <v>16</v>
      </c>
      <c r="AW501" s="12" t="s">
        <v>16</v>
      </c>
      <c r="AX501" s="7" t="s">
        <v>16</v>
      </c>
      <c r="AY501" s="12" t="s">
        <v>16</v>
      </c>
      <c r="AZ501" s="29" t="s">
        <v>16</v>
      </c>
      <c r="BA501" s="29"/>
      <c r="BB501" s="29"/>
      <c r="BC501" s="12" t="s">
        <v>16</v>
      </c>
    </row>
    <row r="502" spans="1:55" s="1" customFormat="1" ht="14.1" customHeight="1" x14ac:dyDescent="0.2">
      <c r="A502" s="30" t="s">
        <v>771</v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1" t="s">
        <v>812</v>
      </c>
      <c r="N502" s="31"/>
      <c r="O502" s="31" t="s">
        <v>67</v>
      </c>
      <c r="P502" s="31"/>
      <c r="Q502" s="31"/>
      <c r="R502" s="31"/>
      <c r="S502" s="31" t="s">
        <v>72</v>
      </c>
      <c r="T502" s="31"/>
      <c r="U502" s="31"/>
      <c r="V502" s="27">
        <f>0</f>
        <v>0</v>
      </c>
      <c r="W502" s="27"/>
      <c r="X502" s="28" t="s">
        <v>243</v>
      </c>
      <c r="Y502" s="28"/>
      <c r="Z502" s="27">
        <f>0</f>
        <v>0</v>
      </c>
      <c r="AA502" s="27"/>
      <c r="AB502" s="14" t="s">
        <v>243</v>
      </c>
      <c r="AC502" s="27">
        <f>0</f>
        <v>0</v>
      </c>
      <c r="AD502" s="27"/>
      <c r="AE502" s="14" t="s">
        <v>243</v>
      </c>
      <c r="AF502" s="27">
        <f>0</f>
        <v>0</v>
      </c>
      <c r="AG502" s="27"/>
      <c r="AH502" s="14" t="s">
        <v>243</v>
      </c>
      <c r="AI502" s="27">
        <f>0</f>
        <v>0</v>
      </c>
      <c r="AJ502" s="27"/>
      <c r="AK502" s="14" t="s">
        <v>243</v>
      </c>
      <c r="AL502" s="27">
        <f>0</f>
        <v>0</v>
      </c>
      <c r="AM502" s="27"/>
      <c r="AN502" s="14" t="s">
        <v>243</v>
      </c>
      <c r="AO502" s="14" t="s">
        <v>243</v>
      </c>
      <c r="AP502" s="28" t="s">
        <v>243</v>
      </c>
      <c r="AQ502" s="28"/>
      <c r="AR502" s="14" t="s">
        <v>243</v>
      </c>
      <c r="AS502" s="14" t="s">
        <v>243</v>
      </c>
      <c r="AT502" s="14" t="s">
        <v>243</v>
      </c>
      <c r="AU502" s="14" t="s">
        <v>243</v>
      </c>
      <c r="AV502" s="14" t="s">
        <v>243</v>
      </c>
      <c r="AW502" s="14" t="s">
        <v>243</v>
      </c>
      <c r="AX502" s="14" t="s">
        <v>243</v>
      </c>
      <c r="AY502" s="14" t="s">
        <v>243</v>
      </c>
      <c r="AZ502" s="28" t="s">
        <v>243</v>
      </c>
      <c r="BA502" s="28"/>
      <c r="BB502" s="28"/>
      <c r="BC502" s="14" t="s">
        <v>243</v>
      </c>
    </row>
    <row r="503" spans="1:55" s="1" customFormat="1" ht="14.1" customHeight="1" x14ac:dyDescent="0.2">
      <c r="A503" s="37" t="s">
        <v>813</v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8" t="s">
        <v>814</v>
      </c>
      <c r="N503" s="38"/>
      <c r="O503" s="38" t="s">
        <v>67</v>
      </c>
      <c r="P503" s="38"/>
      <c r="Q503" s="38"/>
      <c r="R503" s="38"/>
      <c r="S503" s="38" t="s">
        <v>68</v>
      </c>
      <c r="T503" s="38"/>
      <c r="U503" s="38"/>
      <c r="V503" s="33">
        <f>0</f>
        <v>0</v>
      </c>
      <c r="W503" s="33"/>
      <c r="X503" s="34" t="s">
        <v>243</v>
      </c>
      <c r="Y503" s="34"/>
      <c r="Z503" s="33">
        <f>0</f>
        <v>0</v>
      </c>
      <c r="AA503" s="33"/>
      <c r="AB503" s="4" t="s">
        <v>243</v>
      </c>
      <c r="AC503" s="33">
        <f>0</f>
        <v>0</v>
      </c>
      <c r="AD503" s="33"/>
      <c r="AE503" s="4" t="s">
        <v>243</v>
      </c>
      <c r="AF503" s="33">
        <f>0</f>
        <v>0</v>
      </c>
      <c r="AG503" s="33"/>
      <c r="AH503" s="4" t="s">
        <v>243</v>
      </c>
      <c r="AI503" s="33">
        <f>0</f>
        <v>0</v>
      </c>
      <c r="AJ503" s="33"/>
      <c r="AK503" s="4" t="s">
        <v>243</v>
      </c>
      <c r="AL503" s="33">
        <f>0</f>
        <v>0</v>
      </c>
      <c r="AM503" s="33"/>
      <c r="AN503" s="4" t="s">
        <v>243</v>
      </c>
      <c r="AO503" s="4" t="s">
        <v>243</v>
      </c>
      <c r="AP503" s="34" t="s">
        <v>243</v>
      </c>
      <c r="AQ503" s="34"/>
      <c r="AR503" s="4" t="s">
        <v>243</v>
      </c>
      <c r="AS503" s="4" t="s">
        <v>243</v>
      </c>
      <c r="AT503" s="4" t="s">
        <v>243</v>
      </c>
      <c r="AU503" s="4" t="s">
        <v>243</v>
      </c>
      <c r="AV503" s="4" t="s">
        <v>243</v>
      </c>
      <c r="AW503" s="4" t="s">
        <v>243</v>
      </c>
      <c r="AX503" s="4" t="s">
        <v>243</v>
      </c>
      <c r="AY503" s="4" t="s">
        <v>243</v>
      </c>
      <c r="AZ503" s="34" t="s">
        <v>243</v>
      </c>
      <c r="BA503" s="34"/>
      <c r="BB503" s="34"/>
      <c r="BC503" s="4" t="s">
        <v>243</v>
      </c>
    </row>
    <row r="504" spans="1:55" s="1" customFormat="1" ht="14.1" customHeight="1" x14ac:dyDescent="0.2">
      <c r="A504" s="35" t="s">
        <v>779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6" t="s">
        <v>16</v>
      </c>
      <c r="N504" s="36"/>
      <c r="O504" s="36" t="s">
        <v>16</v>
      </c>
      <c r="P504" s="36"/>
      <c r="Q504" s="36"/>
      <c r="R504" s="36"/>
      <c r="S504" s="36" t="s">
        <v>16</v>
      </c>
      <c r="T504" s="36"/>
      <c r="U504" s="36"/>
      <c r="V504" s="29" t="s">
        <v>16</v>
      </c>
      <c r="W504" s="29"/>
      <c r="X504" s="32" t="s">
        <v>16</v>
      </c>
      <c r="Y504" s="32"/>
      <c r="Z504" s="29" t="s">
        <v>16</v>
      </c>
      <c r="AA504" s="29"/>
      <c r="AB504" s="12" t="s">
        <v>16</v>
      </c>
      <c r="AC504" s="29" t="s">
        <v>16</v>
      </c>
      <c r="AD504" s="29"/>
      <c r="AE504" s="12" t="s">
        <v>16</v>
      </c>
      <c r="AF504" s="29" t="s">
        <v>16</v>
      </c>
      <c r="AG504" s="29"/>
      <c r="AH504" s="12" t="s">
        <v>16</v>
      </c>
      <c r="AI504" s="29" t="s">
        <v>16</v>
      </c>
      <c r="AJ504" s="29"/>
      <c r="AK504" s="12" t="s">
        <v>16</v>
      </c>
      <c r="AL504" s="29" t="s">
        <v>16</v>
      </c>
      <c r="AM504" s="29"/>
      <c r="AN504" s="12" t="s">
        <v>16</v>
      </c>
      <c r="AO504" s="7" t="s">
        <v>16</v>
      </c>
      <c r="AP504" s="32" t="s">
        <v>16</v>
      </c>
      <c r="AQ504" s="32"/>
      <c r="AR504" s="7" t="s">
        <v>16</v>
      </c>
      <c r="AS504" s="12" t="s">
        <v>16</v>
      </c>
      <c r="AT504" s="7" t="s">
        <v>16</v>
      </c>
      <c r="AU504" s="12" t="s">
        <v>16</v>
      </c>
      <c r="AV504" s="7" t="s">
        <v>16</v>
      </c>
      <c r="AW504" s="12" t="s">
        <v>16</v>
      </c>
      <c r="AX504" s="7" t="s">
        <v>16</v>
      </c>
      <c r="AY504" s="12" t="s">
        <v>16</v>
      </c>
      <c r="AZ504" s="29" t="s">
        <v>16</v>
      </c>
      <c r="BA504" s="29"/>
      <c r="BB504" s="29"/>
      <c r="BC504" s="12" t="s">
        <v>16</v>
      </c>
    </row>
    <row r="505" spans="1:55" s="1" customFormat="1" ht="14.1" customHeight="1" x14ac:dyDescent="0.2">
      <c r="A505" s="30" t="s">
        <v>771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1" t="s">
        <v>815</v>
      </c>
      <c r="N505" s="31"/>
      <c r="O505" s="31" t="s">
        <v>67</v>
      </c>
      <c r="P505" s="31"/>
      <c r="Q505" s="31"/>
      <c r="R505" s="31"/>
      <c r="S505" s="31" t="s">
        <v>72</v>
      </c>
      <c r="T505" s="31"/>
      <c r="U505" s="31"/>
      <c r="V505" s="27">
        <f>0</f>
        <v>0</v>
      </c>
      <c r="W505" s="27"/>
      <c r="X505" s="28" t="s">
        <v>243</v>
      </c>
      <c r="Y505" s="28"/>
      <c r="Z505" s="27">
        <f>0</f>
        <v>0</v>
      </c>
      <c r="AA505" s="27"/>
      <c r="AB505" s="14" t="s">
        <v>243</v>
      </c>
      <c r="AC505" s="27">
        <f>0</f>
        <v>0</v>
      </c>
      <c r="AD505" s="27"/>
      <c r="AE505" s="14" t="s">
        <v>243</v>
      </c>
      <c r="AF505" s="27">
        <f>0</f>
        <v>0</v>
      </c>
      <c r="AG505" s="27"/>
      <c r="AH505" s="14" t="s">
        <v>243</v>
      </c>
      <c r="AI505" s="27">
        <f>0</f>
        <v>0</v>
      </c>
      <c r="AJ505" s="27"/>
      <c r="AK505" s="14" t="s">
        <v>243</v>
      </c>
      <c r="AL505" s="27">
        <f>0</f>
        <v>0</v>
      </c>
      <c r="AM505" s="27"/>
      <c r="AN505" s="14" t="s">
        <v>243</v>
      </c>
      <c r="AO505" s="14" t="s">
        <v>243</v>
      </c>
      <c r="AP505" s="28" t="s">
        <v>243</v>
      </c>
      <c r="AQ505" s="28"/>
      <c r="AR505" s="14" t="s">
        <v>243</v>
      </c>
      <c r="AS505" s="14" t="s">
        <v>243</v>
      </c>
      <c r="AT505" s="14" t="s">
        <v>243</v>
      </c>
      <c r="AU505" s="14" t="s">
        <v>243</v>
      </c>
      <c r="AV505" s="14" t="s">
        <v>243</v>
      </c>
      <c r="AW505" s="14" t="s">
        <v>243</v>
      </c>
      <c r="AX505" s="14" t="s">
        <v>243</v>
      </c>
      <c r="AY505" s="14" t="s">
        <v>243</v>
      </c>
      <c r="AZ505" s="28" t="s">
        <v>243</v>
      </c>
      <c r="BA505" s="28"/>
      <c r="BB505" s="28"/>
      <c r="BC505" s="14" t="s">
        <v>243</v>
      </c>
    </row>
    <row r="506" spans="1:55" s="1" customFormat="1" ht="14.1" customHeight="1" x14ac:dyDescent="0.2">
      <c r="A506" s="37" t="s">
        <v>816</v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8" t="s">
        <v>817</v>
      </c>
      <c r="N506" s="38"/>
      <c r="O506" s="38" t="s">
        <v>67</v>
      </c>
      <c r="P506" s="38"/>
      <c r="Q506" s="38"/>
      <c r="R506" s="38"/>
      <c r="S506" s="38" t="s">
        <v>68</v>
      </c>
      <c r="T506" s="38"/>
      <c r="U506" s="38"/>
      <c r="V506" s="33">
        <f>0</f>
        <v>0</v>
      </c>
      <c r="W506" s="33"/>
      <c r="X506" s="34" t="s">
        <v>243</v>
      </c>
      <c r="Y506" s="34"/>
      <c r="Z506" s="33">
        <f>0</f>
        <v>0</v>
      </c>
      <c r="AA506" s="33"/>
      <c r="AB506" s="4" t="s">
        <v>243</v>
      </c>
      <c r="AC506" s="33">
        <f>0</f>
        <v>0</v>
      </c>
      <c r="AD506" s="33"/>
      <c r="AE506" s="4" t="s">
        <v>243</v>
      </c>
      <c r="AF506" s="33">
        <f>0</f>
        <v>0</v>
      </c>
      <c r="AG506" s="33"/>
      <c r="AH506" s="4" t="s">
        <v>243</v>
      </c>
      <c r="AI506" s="33">
        <f>0</f>
        <v>0</v>
      </c>
      <c r="AJ506" s="33"/>
      <c r="AK506" s="4" t="s">
        <v>243</v>
      </c>
      <c r="AL506" s="33">
        <f>0</f>
        <v>0</v>
      </c>
      <c r="AM506" s="33"/>
      <c r="AN506" s="4" t="s">
        <v>243</v>
      </c>
      <c r="AO506" s="4" t="s">
        <v>243</v>
      </c>
      <c r="AP506" s="34" t="s">
        <v>243</v>
      </c>
      <c r="AQ506" s="34"/>
      <c r="AR506" s="4" t="s">
        <v>243</v>
      </c>
      <c r="AS506" s="4" t="s">
        <v>243</v>
      </c>
      <c r="AT506" s="4" t="s">
        <v>243</v>
      </c>
      <c r="AU506" s="4" t="s">
        <v>243</v>
      </c>
      <c r="AV506" s="4" t="s">
        <v>243</v>
      </c>
      <c r="AW506" s="4" t="s">
        <v>243</v>
      </c>
      <c r="AX506" s="4" t="s">
        <v>243</v>
      </c>
      <c r="AY506" s="4" t="s">
        <v>243</v>
      </c>
      <c r="AZ506" s="34" t="s">
        <v>243</v>
      </c>
      <c r="BA506" s="34"/>
      <c r="BB506" s="34"/>
      <c r="BC506" s="4" t="s">
        <v>243</v>
      </c>
    </row>
    <row r="507" spans="1:55" s="1" customFormat="1" ht="14.1" customHeight="1" x14ac:dyDescent="0.2">
      <c r="A507" s="35" t="s">
        <v>779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6" t="s">
        <v>16</v>
      </c>
      <c r="N507" s="36"/>
      <c r="O507" s="36" t="s">
        <v>16</v>
      </c>
      <c r="P507" s="36"/>
      <c r="Q507" s="36"/>
      <c r="R507" s="36"/>
      <c r="S507" s="36" t="s">
        <v>16</v>
      </c>
      <c r="T507" s="36"/>
      <c r="U507" s="36"/>
      <c r="V507" s="29" t="s">
        <v>16</v>
      </c>
      <c r="W507" s="29"/>
      <c r="X507" s="32" t="s">
        <v>16</v>
      </c>
      <c r="Y507" s="32"/>
      <c r="Z507" s="29" t="s">
        <v>16</v>
      </c>
      <c r="AA507" s="29"/>
      <c r="AB507" s="12" t="s">
        <v>16</v>
      </c>
      <c r="AC507" s="29" t="s">
        <v>16</v>
      </c>
      <c r="AD507" s="29"/>
      <c r="AE507" s="12" t="s">
        <v>16</v>
      </c>
      <c r="AF507" s="29" t="s">
        <v>16</v>
      </c>
      <c r="AG507" s="29"/>
      <c r="AH507" s="12" t="s">
        <v>16</v>
      </c>
      <c r="AI507" s="29" t="s">
        <v>16</v>
      </c>
      <c r="AJ507" s="29"/>
      <c r="AK507" s="12" t="s">
        <v>16</v>
      </c>
      <c r="AL507" s="29" t="s">
        <v>16</v>
      </c>
      <c r="AM507" s="29"/>
      <c r="AN507" s="12" t="s">
        <v>16</v>
      </c>
      <c r="AO507" s="7" t="s">
        <v>16</v>
      </c>
      <c r="AP507" s="32" t="s">
        <v>16</v>
      </c>
      <c r="AQ507" s="32"/>
      <c r="AR507" s="7" t="s">
        <v>16</v>
      </c>
      <c r="AS507" s="12" t="s">
        <v>16</v>
      </c>
      <c r="AT507" s="7" t="s">
        <v>16</v>
      </c>
      <c r="AU507" s="12" t="s">
        <v>16</v>
      </c>
      <c r="AV507" s="7" t="s">
        <v>16</v>
      </c>
      <c r="AW507" s="12" t="s">
        <v>16</v>
      </c>
      <c r="AX507" s="7" t="s">
        <v>16</v>
      </c>
      <c r="AY507" s="12" t="s">
        <v>16</v>
      </c>
      <c r="AZ507" s="29" t="s">
        <v>16</v>
      </c>
      <c r="BA507" s="29"/>
      <c r="BB507" s="29"/>
      <c r="BC507" s="12" t="s">
        <v>16</v>
      </c>
    </row>
    <row r="508" spans="1:55" s="1" customFormat="1" ht="14.1" customHeight="1" x14ac:dyDescent="0.2">
      <c r="A508" s="30" t="s">
        <v>771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1" t="s">
        <v>818</v>
      </c>
      <c r="N508" s="31"/>
      <c r="O508" s="31" t="s">
        <v>67</v>
      </c>
      <c r="P508" s="31"/>
      <c r="Q508" s="31"/>
      <c r="R508" s="31"/>
      <c r="S508" s="31" t="s">
        <v>72</v>
      </c>
      <c r="T508" s="31"/>
      <c r="U508" s="31"/>
      <c r="V508" s="27">
        <f>0</f>
        <v>0</v>
      </c>
      <c r="W508" s="27"/>
      <c r="X508" s="28" t="s">
        <v>243</v>
      </c>
      <c r="Y508" s="28"/>
      <c r="Z508" s="27">
        <f>0</f>
        <v>0</v>
      </c>
      <c r="AA508" s="27"/>
      <c r="AB508" s="14" t="s">
        <v>243</v>
      </c>
      <c r="AC508" s="27">
        <f>0</f>
        <v>0</v>
      </c>
      <c r="AD508" s="27"/>
      <c r="AE508" s="14" t="s">
        <v>243</v>
      </c>
      <c r="AF508" s="27">
        <f>0</f>
        <v>0</v>
      </c>
      <c r="AG508" s="27"/>
      <c r="AH508" s="14" t="s">
        <v>243</v>
      </c>
      <c r="AI508" s="27">
        <f>0</f>
        <v>0</v>
      </c>
      <c r="AJ508" s="27"/>
      <c r="AK508" s="14" t="s">
        <v>243</v>
      </c>
      <c r="AL508" s="27">
        <f>0</f>
        <v>0</v>
      </c>
      <c r="AM508" s="27"/>
      <c r="AN508" s="14" t="s">
        <v>243</v>
      </c>
      <c r="AO508" s="14" t="s">
        <v>243</v>
      </c>
      <c r="AP508" s="28" t="s">
        <v>243</v>
      </c>
      <c r="AQ508" s="28"/>
      <c r="AR508" s="14" t="s">
        <v>243</v>
      </c>
      <c r="AS508" s="14" t="s">
        <v>243</v>
      </c>
      <c r="AT508" s="14" t="s">
        <v>243</v>
      </c>
      <c r="AU508" s="14" t="s">
        <v>243</v>
      </c>
      <c r="AV508" s="14" t="s">
        <v>243</v>
      </c>
      <c r="AW508" s="14" t="s">
        <v>243</v>
      </c>
      <c r="AX508" s="14" t="s">
        <v>243</v>
      </c>
      <c r="AY508" s="14" t="s">
        <v>243</v>
      </c>
      <c r="AZ508" s="28" t="s">
        <v>243</v>
      </c>
      <c r="BA508" s="28"/>
      <c r="BB508" s="28"/>
      <c r="BC508" s="14" t="s">
        <v>243</v>
      </c>
    </row>
    <row r="509" spans="1:55" s="1" customFormat="1" ht="14.1" customHeight="1" x14ac:dyDescent="0.2">
      <c r="A509" s="37" t="s">
        <v>819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8" t="s">
        <v>820</v>
      </c>
      <c r="N509" s="38"/>
      <c r="O509" s="38" t="s">
        <v>67</v>
      </c>
      <c r="P509" s="38"/>
      <c r="Q509" s="38"/>
      <c r="R509" s="38"/>
      <c r="S509" s="38" t="s">
        <v>68</v>
      </c>
      <c r="T509" s="38"/>
      <c r="U509" s="38"/>
      <c r="V509" s="33">
        <f>0</f>
        <v>0</v>
      </c>
      <c r="W509" s="33"/>
      <c r="X509" s="34" t="s">
        <v>243</v>
      </c>
      <c r="Y509" s="34"/>
      <c r="Z509" s="33">
        <f>0</f>
        <v>0</v>
      </c>
      <c r="AA509" s="33"/>
      <c r="AB509" s="4" t="s">
        <v>243</v>
      </c>
      <c r="AC509" s="33">
        <f>0</f>
        <v>0</v>
      </c>
      <c r="AD509" s="33"/>
      <c r="AE509" s="4" t="s">
        <v>243</v>
      </c>
      <c r="AF509" s="33">
        <f>0</f>
        <v>0</v>
      </c>
      <c r="AG509" s="33"/>
      <c r="AH509" s="4" t="s">
        <v>243</v>
      </c>
      <c r="AI509" s="33">
        <f>0</f>
        <v>0</v>
      </c>
      <c r="AJ509" s="33"/>
      <c r="AK509" s="4" t="s">
        <v>243</v>
      </c>
      <c r="AL509" s="33">
        <f>0</f>
        <v>0</v>
      </c>
      <c r="AM509" s="33"/>
      <c r="AN509" s="4" t="s">
        <v>243</v>
      </c>
      <c r="AO509" s="4" t="s">
        <v>243</v>
      </c>
      <c r="AP509" s="34" t="s">
        <v>243</v>
      </c>
      <c r="AQ509" s="34"/>
      <c r="AR509" s="4" t="s">
        <v>243</v>
      </c>
      <c r="AS509" s="4" t="s">
        <v>243</v>
      </c>
      <c r="AT509" s="4" t="s">
        <v>243</v>
      </c>
      <c r="AU509" s="4" t="s">
        <v>243</v>
      </c>
      <c r="AV509" s="4" t="s">
        <v>243</v>
      </c>
      <c r="AW509" s="4" t="s">
        <v>243</v>
      </c>
      <c r="AX509" s="4" t="s">
        <v>243</v>
      </c>
      <c r="AY509" s="4" t="s">
        <v>243</v>
      </c>
      <c r="AZ509" s="34" t="s">
        <v>243</v>
      </c>
      <c r="BA509" s="34"/>
      <c r="BB509" s="34"/>
      <c r="BC509" s="4" t="s">
        <v>243</v>
      </c>
    </row>
    <row r="510" spans="1:55" s="1" customFormat="1" ht="14.1" customHeight="1" x14ac:dyDescent="0.2">
      <c r="A510" s="35" t="s">
        <v>775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6" t="s">
        <v>16</v>
      </c>
      <c r="N510" s="36"/>
      <c r="O510" s="36" t="s">
        <v>16</v>
      </c>
      <c r="P510" s="36"/>
      <c r="Q510" s="36"/>
      <c r="R510" s="36"/>
      <c r="S510" s="36" t="s">
        <v>16</v>
      </c>
      <c r="T510" s="36"/>
      <c r="U510" s="36"/>
      <c r="V510" s="29" t="s">
        <v>16</v>
      </c>
      <c r="W510" s="29"/>
      <c r="X510" s="32" t="s">
        <v>16</v>
      </c>
      <c r="Y510" s="32"/>
      <c r="Z510" s="29" t="s">
        <v>16</v>
      </c>
      <c r="AA510" s="29"/>
      <c r="AB510" s="12" t="s">
        <v>16</v>
      </c>
      <c r="AC510" s="29" t="s">
        <v>16</v>
      </c>
      <c r="AD510" s="29"/>
      <c r="AE510" s="12" t="s">
        <v>16</v>
      </c>
      <c r="AF510" s="29" t="s">
        <v>16</v>
      </c>
      <c r="AG510" s="29"/>
      <c r="AH510" s="12" t="s">
        <v>16</v>
      </c>
      <c r="AI510" s="29" t="s">
        <v>16</v>
      </c>
      <c r="AJ510" s="29"/>
      <c r="AK510" s="12" t="s">
        <v>16</v>
      </c>
      <c r="AL510" s="29" t="s">
        <v>16</v>
      </c>
      <c r="AM510" s="29"/>
      <c r="AN510" s="12" t="s">
        <v>16</v>
      </c>
      <c r="AO510" s="7" t="s">
        <v>16</v>
      </c>
      <c r="AP510" s="32" t="s">
        <v>16</v>
      </c>
      <c r="AQ510" s="32"/>
      <c r="AR510" s="7" t="s">
        <v>16</v>
      </c>
      <c r="AS510" s="12" t="s">
        <v>16</v>
      </c>
      <c r="AT510" s="7" t="s">
        <v>16</v>
      </c>
      <c r="AU510" s="12" t="s">
        <v>16</v>
      </c>
      <c r="AV510" s="7" t="s">
        <v>16</v>
      </c>
      <c r="AW510" s="12" t="s">
        <v>16</v>
      </c>
      <c r="AX510" s="7" t="s">
        <v>16</v>
      </c>
      <c r="AY510" s="12" t="s">
        <v>16</v>
      </c>
      <c r="AZ510" s="29" t="s">
        <v>16</v>
      </c>
      <c r="BA510" s="29"/>
      <c r="BB510" s="29"/>
      <c r="BC510" s="12" t="s">
        <v>16</v>
      </c>
    </row>
    <row r="511" spans="1:55" s="1" customFormat="1" ht="14.1" customHeight="1" x14ac:dyDescent="0.2">
      <c r="A511" s="30" t="s">
        <v>771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1" t="s">
        <v>821</v>
      </c>
      <c r="N511" s="31"/>
      <c r="O511" s="31" t="s">
        <v>67</v>
      </c>
      <c r="P511" s="31"/>
      <c r="Q511" s="31"/>
      <c r="R511" s="31"/>
      <c r="S511" s="31" t="s">
        <v>72</v>
      </c>
      <c r="T511" s="31"/>
      <c r="U511" s="31"/>
      <c r="V511" s="27">
        <f>0</f>
        <v>0</v>
      </c>
      <c r="W511" s="27"/>
      <c r="X511" s="28" t="s">
        <v>243</v>
      </c>
      <c r="Y511" s="28"/>
      <c r="Z511" s="27">
        <f>0</f>
        <v>0</v>
      </c>
      <c r="AA511" s="27"/>
      <c r="AB511" s="14" t="s">
        <v>243</v>
      </c>
      <c r="AC511" s="27">
        <f>0</f>
        <v>0</v>
      </c>
      <c r="AD511" s="27"/>
      <c r="AE511" s="14" t="s">
        <v>243</v>
      </c>
      <c r="AF511" s="27">
        <f>0</f>
        <v>0</v>
      </c>
      <c r="AG511" s="27"/>
      <c r="AH511" s="14" t="s">
        <v>243</v>
      </c>
      <c r="AI511" s="27">
        <f>0</f>
        <v>0</v>
      </c>
      <c r="AJ511" s="27"/>
      <c r="AK511" s="14" t="s">
        <v>243</v>
      </c>
      <c r="AL511" s="27">
        <f>0</f>
        <v>0</v>
      </c>
      <c r="AM511" s="27"/>
      <c r="AN511" s="14" t="s">
        <v>243</v>
      </c>
      <c r="AO511" s="14" t="s">
        <v>243</v>
      </c>
      <c r="AP511" s="28" t="s">
        <v>243</v>
      </c>
      <c r="AQ511" s="28"/>
      <c r="AR511" s="14" t="s">
        <v>243</v>
      </c>
      <c r="AS511" s="14" t="s">
        <v>243</v>
      </c>
      <c r="AT511" s="14" t="s">
        <v>243</v>
      </c>
      <c r="AU511" s="14" t="s">
        <v>243</v>
      </c>
      <c r="AV511" s="14" t="s">
        <v>243</v>
      </c>
      <c r="AW511" s="14" t="s">
        <v>243</v>
      </c>
      <c r="AX511" s="14" t="s">
        <v>243</v>
      </c>
      <c r="AY511" s="14" t="s">
        <v>243</v>
      </c>
      <c r="AZ511" s="28" t="s">
        <v>243</v>
      </c>
      <c r="BA511" s="28"/>
      <c r="BB511" s="28"/>
      <c r="BC511" s="14" t="s">
        <v>243</v>
      </c>
    </row>
    <row r="512" spans="1:55" s="1" customFormat="1" ht="14.1" customHeight="1" x14ac:dyDescent="0.2">
      <c r="A512" s="37" t="s">
        <v>822</v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8" t="s">
        <v>823</v>
      </c>
      <c r="N512" s="38"/>
      <c r="O512" s="38" t="s">
        <v>67</v>
      </c>
      <c r="P512" s="38"/>
      <c r="Q512" s="38"/>
      <c r="R512" s="38"/>
      <c r="S512" s="38" t="s">
        <v>68</v>
      </c>
      <c r="T512" s="38"/>
      <c r="U512" s="38"/>
      <c r="V512" s="33">
        <f>0</f>
        <v>0</v>
      </c>
      <c r="W512" s="33"/>
      <c r="X512" s="34" t="s">
        <v>243</v>
      </c>
      <c r="Y512" s="34"/>
      <c r="Z512" s="33">
        <f>0</f>
        <v>0</v>
      </c>
      <c r="AA512" s="33"/>
      <c r="AB512" s="4" t="s">
        <v>243</v>
      </c>
      <c r="AC512" s="33">
        <f>0</f>
        <v>0</v>
      </c>
      <c r="AD512" s="33"/>
      <c r="AE512" s="4" t="s">
        <v>243</v>
      </c>
      <c r="AF512" s="33">
        <f>0</f>
        <v>0</v>
      </c>
      <c r="AG512" s="33"/>
      <c r="AH512" s="4" t="s">
        <v>243</v>
      </c>
      <c r="AI512" s="33">
        <f>0</f>
        <v>0</v>
      </c>
      <c r="AJ512" s="33"/>
      <c r="AK512" s="4" t="s">
        <v>243</v>
      </c>
      <c r="AL512" s="33">
        <f>0</f>
        <v>0</v>
      </c>
      <c r="AM512" s="33"/>
      <c r="AN512" s="4" t="s">
        <v>243</v>
      </c>
      <c r="AO512" s="4" t="s">
        <v>243</v>
      </c>
      <c r="AP512" s="34" t="s">
        <v>243</v>
      </c>
      <c r="AQ512" s="34"/>
      <c r="AR512" s="4" t="s">
        <v>243</v>
      </c>
      <c r="AS512" s="4" t="s">
        <v>243</v>
      </c>
      <c r="AT512" s="4" t="s">
        <v>243</v>
      </c>
      <c r="AU512" s="4" t="s">
        <v>243</v>
      </c>
      <c r="AV512" s="4" t="s">
        <v>243</v>
      </c>
      <c r="AW512" s="4" t="s">
        <v>243</v>
      </c>
      <c r="AX512" s="4" t="s">
        <v>243</v>
      </c>
      <c r="AY512" s="4" t="s">
        <v>243</v>
      </c>
      <c r="AZ512" s="34" t="s">
        <v>243</v>
      </c>
      <c r="BA512" s="34"/>
      <c r="BB512" s="34"/>
      <c r="BC512" s="4" t="s">
        <v>243</v>
      </c>
    </row>
    <row r="513" spans="1:55" s="1" customFormat="1" ht="14.1" customHeight="1" x14ac:dyDescent="0.2">
      <c r="A513" s="35" t="s">
        <v>779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6" t="s">
        <v>16</v>
      </c>
      <c r="N513" s="36"/>
      <c r="O513" s="36" t="s">
        <v>16</v>
      </c>
      <c r="P513" s="36"/>
      <c r="Q513" s="36"/>
      <c r="R513" s="36"/>
      <c r="S513" s="36" t="s">
        <v>16</v>
      </c>
      <c r="T513" s="36"/>
      <c r="U513" s="36"/>
      <c r="V513" s="29" t="s">
        <v>16</v>
      </c>
      <c r="W513" s="29"/>
      <c r="X513" s="32" t="s">
        <v>16</v>
      </c>
      <c r="Y513" s="32"/>
      <c r="Z513" s="29" t="s">
        <v>16</v>
      </c>
      <c r="AA513" s="29"/>
      <c r="AB513" s="12" t="s">
        <v>16</v>
      </c>
      <c r="AC513" s="29" t="s">
        <v>16</v>
      </c>
      <c r="AD513" s="29"/>
      <c r="AE513" s="12" t="s">
        <v>16</v>
      </c>
      <c r="AF513" s="29" t="s">
        <v>16</v>
      </c>
      <c r="AG513" s="29"/>
      <c r="AH513" s="12" t="s">
        <v>16</v>
      </c>
      <c r="AI513" s="29" t="s">
        <v>16</v>
      </c>
      <c r="AJ513" s="29"/>
      <c r="AK513" s="12" t="s">
        <v>16</v>
      </c>
      <c r="AL513" s="29" t="s">
        <v>16</v>
      </c>
      <c r="AM513" s="29"/>
      <c r="AN513" s="12" t="s">
        <v>16</v>
      </c>
      <c r="AO513" s="7" t="s">
        <v>16</v>
      </c>
      <c r="AP513" s="32" t="s">
        <v>16</v>
      </c>
      <c r="AQ513" s="32"/>
      <c r="AR513" s="7" t="s">
        <v>16</v>
      </c>
      <c r="AS513" s="12" t="s">
        <v>16</v>
      </c>
      <c r="AT513" s="7" t="s">
        <v>16</v>
      </c>
      <c r="AU513" s="12" t="s">
        <v>16</v>
      </c>
      <c r="AV513" s="7" t="s">
        <v>16</v>
      </c>
      <c r="AW513" s="12" t="s">
        <v>16</v>
      </c>
      <c r="AX513" s="7" t="s">
        <v>16</v>
      </c>
      <c r="AY513" s="12" t="s">
        <v>16</v>
      </c>
      <c r="AZ513" s="29" t="s">
        <v>16</v>
      </c>
      <c r="BA513" s="29"/>
      <c r="BB513" s="29"/>
      <c r="BC513" s="12" t="s">
        <v>16</v>
      </c>
    </row>
    <row r="514" spans="1:55" s="1" customFormat="1" ht="14.1" customHeight="1" x14ac:dyDescent="0.2">
      <c r="A514" s="30" t="s">
        <v>771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1" t="s">
        <v>824</v>
      </c>
      <c r="N514" s="31"/>
      <c r="O514" s="31" t="s">
        <v>67</v>
      </c>
      <c r="P514" s="31"/>
      <c r="Q514" s="31"/>
      <c r="R514" s="31"/>
      <c r="S514" s="31" t="s">
        <v>72</v>
      </c>
      <c r="T514" s="31"/>
      <c r="U514" s="31"/>
      <c r="V514" s="27">
        <f>0</f>
        <v>0</v>
      </c>
      <c r="W514" s="27"/>
      <c r="X514" s="28" t="s">
        <v>243</v>
      </c>
      <c r="Y514" s="28"/>
      <c r="Z514" s="27">
        <f>0</f>
        <v>0</v>
      </c>
      <c r="AA514" s="27"/>
      <c r="AB514" s="14" t="s">
        <v>243</v>
      </c>
      <c r="AC514" s="27">
        <f>0</f>
        <v>0</v>
      </c>
      <c r="AD514" s="27"/>
      <c r="AE514" s="14" t="s">
        <v>243</v>
      </c>
      <c r="AF514" s="27">
        <f>0</f>
        <v>0</v>
      </c>
      <c r="AG514" s="27"/>
      <c r="AH514" s="14" t="s">
        <v>243</v>
      </c>
      <c r="AI514" s="27">
        <f>0</f>
        <v>0</v>
      </c>
      <c r="AJ514" s="27"/>
      <c r="AK514" s="14" t="s">
        <v>243</v>
      </c>
      <c r="AL514" s="27">
        <f>0</f>
        <v>0</v>
      </c>
      <c r="AM514" s="27"/>
      <c r="AN514" s="14" t="s">
        <v>243</v>
      </c>
      <c r="AO514" s="14" t="s">
        <v>243</v>
      </c>
      <c r="AP514" s="28" t="s">
        <v>243</v>
      </c>
      <c r="AQ514" s="28"/>
      <c r="AR514" s="14" t="s">
        <v>243</v>
      </c>
      <c r="AS514" s="14" t="s">
        <v>243</v>
      </c>
      <c r="AT514" s="14" t="s">
        <v>243</v>
      </c>
      <c r="AU514" s="14" t="s">
        <v>243</v>
      </c>
      <c r="AV514" s="14" t="s">
        <v>243</v>
      </c>
      <c r="AW514" s="14" t="s">
        <v>243</v>
      </c>
      <c r="AX514" s="14" t="s">
        <v>243</v>
      </c>
      <c r="AY514" s="14" t="s">
        <v>243</v>
      </c>
      <c r="AZ514" s="28" t="s">
        <v>243</v>
      </c>
      <c r="BA514" s="28"/>
      <c r="BB514" s="28"/>
      <c r="BC514" s="14" t="s">
        <v>243</v>
      </c>
    </row>
    <row r="515" spans="1:55" s="1" customFormat="1" ht="14.1" customHeight="1" x14ac:dyDescent="0.2">
      <c r="A515" s="49" t="s">
        <v>825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</row>
    <row r="516" spans="1:55" s="1" customFormat="1" ht="14.1" customHeight="1" x14ac:dyDescent="0.2">
      <c r="A516" s="48" t="s">
        <v>826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</row>
    <row r="517" spans="1:55" s="1" customFormat="1" ht="14.1" customHeight="1" x14ac:dyDescent="0.2">
      <c r="A517" s="41" t="s">
        <v>827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8" t="s">
        <v>828</v>
      </c>
      <c r="N517" s="38"/>
      <c r="O517" s="38" t="s">
        <v>67</v>
      </c>
      <c r="P517" s="38"/>
      <c r="Q517" s="38"/>
      <c r="R517" s="38"/>
      <c r="S517" s="38" t="s">
        <v>68</v>
      </c>
      <c r="T517" s="38"/>
      <c r="U517" s="38"/>
      <c r="V517" s="33">
        <f>0</f>
        <v>0</v>
      </c>
      <c r="W517" s="33"/>
      <c r="X517" s="33">
        <f>0</f>
        <v>0</v>
      </c>
      <c r="Y517" s="33"/>
      <c r="Z517" s="33">
        <f>0</f>
        <v>0</v>
      </c>
      <c r="AA517" s="33"/>
      <c r="AB517" s="6">
        <f>0</f>
        <v>0</v>
      </c>
      <c r="AC517" s="33">
        <f>0</f>
        <v>0</v>
      </c>
      <c r="AD517" s="33"/>
      <c r="AE517" s="6">
        <f>0</f>
        <v>0</v>
      </c>
      <c r="AF517" s="33">
        <f>0</f>
        <v>0</v>
      </c>
      <c r="AG517" s="33"/>
      <c r="AH517" s="6">
        <f>0</f>
        <v>0</v>
      </c>
      <c r="AI517" s="33">
        <f>0</f>
        <v>0</v>
      </c>
      <c r="AJ517" s="33"/>
      <c r="AK517" s="6">
        <f>0</f>
        <v>0</v>
      </c>
      <c r="AL517" s="33">
        <f>0</f>
        <v>0</v>
      </c>
      <c r="AM517" s="33"/>
      <c r="AN517" s="6">
        <f>0</f>
        <v>0</v>
      </c>
      <c r="AO517" s="6">
        <f>0</f>
        <v>0</v>
      </c>
      <c r="AP517" s="33">
        <f>0</f>
        <v>0</v>
      </c>
      <c r="AQ517" s="33"/>
      <c r="AR517" s="6">
        <f t="shared" ref="AR517:AZ517" si="338">0</f>
        <v>0</v>
      </c>
      <c r="AS517" s="6">
        <f t="shared" si="338"/>
        <v>0</v>
      </c>
      <c r="AT517" s="6">
        <f t="shared" si="338"/>
        <v>0</v>
      </c>
      <c r="AU517" s="6">
        <f t="shared" si="338"/>
        <v>0</v>
      </c>
      <c r="AV517" s="6">
        <f t="shared" si="338"/>
        <v>0</v>
      </c>
      <c r="AW517" s="6">
        <f t="shared" si="338"/>
        <v>0</v>
      </c>
      <c r="AX517" s="6">
        <f t="shared" si="338"/>
        <v>0</v>
      </c>
      <c r="AY517" s="6">
        <f t="shared" si="338"/>
        <v>0</v>
      </c>
      <c r="AZ517" s="33">
        <f t="shared" si="338"/>
        <v>0</v>
      </c>
      <c r="BA517" s="33"/>
      <c r="BB517" s="33"/>
      <c r="BC517" s="6">
        <f>0</f>
        <v>0</v>
      </c>
    </row>
    <row r="518" spans="1:55" s="1" customFormat="1" ht="14.1" customHeight="1" x14ac:dyDescent="0.2">
      <c r="A518" s="35" t="s">
        <v>829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6" t="s">
        <v>16</v>
      </c>
      <c r="N518" s="36"/>
      <c r="O518" s="36" t="s">
        <v>16</v>
      </c>
      <c r="P518" s="36"/>
      <c r="Q518" s="36"/>
      <c r="R518" s="36"/>
      <c r="S518" s="36" t="s">
        <v>16</v>
      </c>
      <c r="T518" s="36"/>
      <c r="U518" s="36"/>
      <c r="V518" s="29" t="s">
        <v>16</v>
      </c>
      <c r="W518" s="29"/>
      <c r="X518" s="29" t="s">
        <v>16</v>
      </c>
      <c r="Y518" s="29"/>
      <c r="Z518" s="29" t="s">
        <v>16</v>
      </c>
      <c r="AA518" s="29"/>
      <c r="AB518" s="7" t="s">
        <v>16</v>
      </c>
      <c r="AC518" s="29" t="s">
        <v>16</v>
      </c>
      <c r="AD518" s="29"/>
      <c r="AE518" s="7" t="s">
        <v>16</v>
      </c>
      <c r="AF518" s="29" t="s">
        <v>16</v>
      </c>
      <c r="AG518" s="29"/>
      <c r="AH518" s="7" t="s">
        <v>16</v>
      </c>
      <c r="AI518" s="29" t="s">
        <v>16</v>
      </c>
      <c r="AJ518" s="29"/>
      <c r="AK518" s="7" t="s">
        <v>16</v>
      </c>
      <c r="AL518" s="29" t="s">
        <v>16</v>
      </c>
      <c r="AM518" s="29"/>
      <c r="AN518" s="7" t="s">
        <v>16</v>
      </c>
      <c r="AO518" s="7" t="s">
        <v>16</v>
      </c>
      <c r="AP518" s="29" t="s">
        <v>16</v>
      </c>
      <c r="AQ518" s="29"/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7" t="s">
        <v>16</v>
      </c>
      <c r="AZ518" s="29" t="s">
        <v>16</v>
      </c>
      <c r="BA518" s="29"/>
      <c r="BB518" s="29"/>
      <c r="BC518" s="7" t="s">
        <v>16</v>
      </c>
    </row>
    <row r="519" spans="1:55" s="1" customFormat="1" ht="14.1" customHeight="1" x14ac:dyDescent="0.2">
      <c r="A519" s="30" t="s">
        <v>830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1" t="s">
        <v>831</v>
      </c>
      <c r="N519" s="31"/>
      <c r="O519" s="31" t="s">
        <v>67</v>
      </c>
      <c r="P519" s="31"/>
      <c r="Q519" s="31"/>
      <c r="R519" s="31"/>
      <c r="S519" s="31" t="s">
        <v>68</v>
      </c>
      <c r="T519" s="31"/>
      <c r="U519" s="31"/>
      <c r="V519" s="27">
        <f>0</f>
        <v>0</v>
      </c>
      <c r="W519" s="27"/>
      <c r="X519" s="27">
        <f>0</f>
        <v>0</v>
      </c>
      <c r="Y519" s="27"/>
      <c r="Z519" s="27">
        <f>0</f>
        <v>0</v>
      </c>
      <c r="AA519" s="27"/>
      <c r="AB519" s="8">
        <f t="shared" ref="AB519:AC522" si="339">0</f>
        <v>0</v>
      </c>
      <c r="AC519" s="27">
        <f t="shared" si="339"/>
        <v>0</v>
      </c>
      <c r="AD519" s="27"/>
      <c r="AE519" s="8">
        <f t="shared" ref="AE519:AF522" si="340">0</f>
        <v>0</v>
      </c>
      <c r="AF519" s="27">
        <f t="shared" si="340"/>
        <v>0</v>
      </c>
      <c r="AG519" s="27"/>
      <c r="AH519" s="8">
        <f t="shared" ref="AH519:AI522" si="341">0</f>
        <v>0</v>
      </c>
      <c r="AI519" s="27">
        <f t="shared" si="341"/>
        <v>0</v>
      </c>
      <c r="AJ519" s="27"/>
      <c r="AK519" s="8">
        <f t="shared" ref="AK519:AL522" si="342">0</f>
        <v>0</v>
      </c>
      <c r="AL519" s="27">
        <f t="shared" si="342"/>
        <v>0</v>
      </c>
      <c r="AM519" s="27"/>
      <c r="AN519" s="8">
        <f t="shared" ref="AN519:AP522" si="343">0</f>
        <v>0</v>
      </c>
      <c r="AO519" s="8">
        <f t="shared" si="343"/>
        <v>0</v>
      </c>
      <c r="AP519" s="27">
        <f t="shared" si="343"/>
        <v>0</v>
      </c>
      <c r="AQ519" s="27"/>
      <c r="AR519" s="8">
        <f t="shared" ref="AR519:AZ522" si="344">0</f>
        <v>0</v>
      </c>
      <c r="AS519" s="8">
        <f t="shared" si="344"/>
        <v>0</v>
      </c>
      <c r="AT519" s="8">
        <f t="shared" si="344"/>
        <v>0</v>
      </c>
      <c r="AU519" s="8">
        <f t="shared" si="344"/>
        <v>0</v>
      </c>
      <c r="AV519" s="8">
        <f t="shared" si="344"/>
        <v>0</v>
      </c>
      <c r="AW519" s="8">
        <f t="shared" si="344"/>
        <v>0</v>
      </c>
      <c r="AX519" s="8">
        <f t="shared" si="344"/>
        <v>0</v>
      </c>
      <c r="AY519" s="8">
        <f t="shared" si="344"/>
        <v>0</v>
      </c>
      <c r="AZ519" s="27">
        <f t="shared" si="344"/>
        <v>0</v>
      </c>
      <c r="BA519" s="27"/>
      <c r="BB519" s="27"/>
      <c r="BC519" s="8">
        <f>0</f>
        <v>0</v>
      </c>
    </row>
    <row r="520" spans="1:55" s="1" customFormat="1" ht="14.1" customHeight="1" x14ac:dyDescent="0.2">
      <c r="A520" s="42" t="s">
        <v>832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38" t="s">
        <v>833</v>
      </c>
      <c r="N520" s="38"/>
      <c r="O520" s="38" t="s">
        <v>67</v>
      </c>
      <c r="P520" s="38"/>
      <c r="Q520" s="38"/>
      <c r="R520" s="38"/>
      <c r="S520" s="38" t="s">
        <v>68</v>
      </c>
      <c r="T520" s="38"/>
      <c r="U520" s="38"/>
      <c r="V520" s="33">
        <f>0</f>
        <v>0</v>
      </c>
      <c r="W520" s="33"/>
      <c r="X520" s="33">
        <f>0</f>
        <v>0</v>
      </c>
      <c r="Y520" s="33"/>
      <c r="Z520" s="33">
        <f>0</f>
        <v>0</v>
      </c>
      <c r="AA520" s="33"/>
      <c r="AB520" s="6">
        <f t="shared" si="339"/>
        <v>0</v>
      </c>
      <c r="AC520" s="33">
        <f t="shared" si="339"/>
        <v>0</v>
      </c>
      <c r="AD520" s="33"/>
      <c r="AE520" s="6">
        <f t="shared" si="340"/>
        <v>0</v>
      </c>
      <c r="AF520" s="33">
        <f t="shared" si="340"/>
        <v>0</v>
      </c>
      <c r="AG520" s="33"/>
      <c r="AH520" s="6">
        <f t="shared" si="341"/>
        <v>0</v>
      </c>
      <c r="AI520" s="33">
        <f t="shared" si="341"/>
        <v>0</v>
      </c>
      <c r="AJ520" s="33"/>
      <c r="AK520" s="6">
        <f t="shared" si="342"/>
        <v>0</v>
      </c>
      <c r="AL520" s="33">
        <f t="shared" si="342"/>
        <v>0</v>
      </c>
      <c r="AM520" s="33"/>
      <c r="AN520" s="6">
        <f t="shared" si="343"/>
        <v>0</v>
      </c>
      <c r="AO520" s="6">
        <f t="shared" si="343"/>
        <v>0</v>
      </c>
      <c r="AP520" s="33">
        <f t="shared" si="343"/>
        <v>0</v>
      </c>
      <c r="AQ520" s="33"/>
      <c r="AR520" s="6">
        <f t="shared" si="344"/>
        <v>0</v>
      </c>
      <c r="AS520" s="6">
        <f t="shared" si="344"/>
        <v>0</v>
      </c>
      <c r="AT520" s="6">
        <f t="shared" si="344"/>
        <v>0</v>
      </c>
      <c r="AU520" s="6">
        <f t="shared" si="344"/>
        <v>0</v>
      </c>
      <c r="AV520" s="6">
        <f t="shared" si="344"/>
        <v>0</v>
      </c>
      <c r="AW520" s="6">
        <f t="shared" si="344"/>
        <v>0</v>
      </c>
      <c r="AX520" s="6">
        <f t="shared" si="344"/>
        <v>0</v>
      </c>
      <c r="AY520" s="6">
        <f t="shared" si="344"/>
        <v>0</v>
      </c>
      <c r="AZ520" s="33">
        <f t="shared" si="344"/>
        <v>0</v>
      </c>
      <c r="BA520" s="33"/>
      <c r="BB520" s="33"/>
      <c r="BC520" s="6">
        <f>0</f>
        <v>0</v>
      </c>
    </row>
    <row r="521" spans="1:55" s="1" customFormat="1" ht="14.1" customHeight="1" x14ac:dyDescent="0.2">
      <c r="A521" s="42" t="s">
        <v>834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38" t="s">
        <v>835</v>
      </c>
      <c r="N521" s="38"/>
      <c r="O521" s="38" t="s">
        <v>67</v>
      </c>
      <c r="P521" s="38"/>
      <c r="Q521" s="38"/>
      <c r="R521" s="38"/>
      <c r="S521" s="38" t="s">
        <v>68</v>
      </c>
      <c r="T521" s="38"/>
      <c r="U521" s="38"/>
      <c r="V521" s="33">
        <f>0</f>
        <v>0</v>
      </c>
      <c r="W521" s="33"/>
      <c r="X521" s="33">
        <f>0</f>
        <v>0</v>
      </c>
      <c r="Y521" s="33"/>
      <c r="Z521" s="33">
        <f>0</f>
        <v>0</v>
      </c>
      <c r="AA521" s="33"/>
      <c r="AB521" s="6">
        <f t="shared" si="339"/>
        <v>0</v>
      </c>
      <c r="AC521" s="33">
        <f t="shared" si="339"/>
        <v>0</v>
      </c>
      <c r="AD521" s="33"/>
      <c r="AE521" s="6">
        <f t="shared" si="340"/>
        <v>0</v>
      </c>
      <c r="AF521" s="33">
        <f t="shared" si="340"/>
        <v>0</v>
      </c>
      <c r="AG521" s="33"/>
      <c r="AH521" s="6">
        <f t="shared" si="341"/>
        <v>0</v>
      </c>
      <c r="AI521" s="33">
        <f t="shared" si="341"/>
        <v>0</v>
      </c>
      <c r="AJ521" s="33"/>
      <c r="AK521" s="6">
        <f t="shared" si="342"/>
        <v>0</v>
      </c>
      <c r="AL521" s="33">
        <f t="shared" si="342"/>
        <v>0</v>
      </c>
      <c r="AM521" s="33"/>
      <c r="AN521" s="6">
        <f t="shared" si="343"/>
        <v>0</v>
      </c>
      <c r="AO521" s="6">
        <f t="shared" si="343"/>
        <v>0</v>
      </c>
      <c r="AP521" s="33">
        <f t="shared" si="343"/>
        <v>0</v>
      </c>
      <c r="AQ521" s="33"/>
      <c r="AR521" s="6">
        <f t="shared" si="344"/>
        <v>0</v>
      </c>
      <c r="AS521" s="6">
        <f t="shared" si="344"/>
        <v>0</v>
      </c>
      <c r="AT521" s="6">
        <f t="shared" si="344"/>
        <v>0</v>
      </c>
      <c r="AU521" s="6">
        <f t="shared" si="344"/>
        <v>0</v>
      </c>
      <c r="AV521" s="6">
        <f t="shared" si="344"/>
        <v>0</v>
      </c>
      <c r="AW521" s="6">
        <f t="shared" si="344"/>
        <v>0</v>
      </c>
      <c r="AX521" s="6">
        <f t="shared" si="344"/>
        <v>0</v>
      </c>
      <c r="AY521" s="6">
        <f t="shared" si="344"/>
        <v>0</v>
      </c>
      <c r="AZ521" s="33">
        <f t="shared" si="344"/>
        <v>0</v>
      </c>
      <c r="BA521" s="33"/>
      <c r="BB521" s="33"/>
      <c r="BC521" s="6">
        <f>0</f>
        <v>0</v>
      </c>
    </row>
    <row r="522" spans="1:55" s="1" customFormat="1" ht="14.1" customHeight="1" x14ac:dyDescent="0.2">
      <c r="A522" s="41" t="s">
        <v>836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8" t="s">
        <v>837</v>
      </c>
      <c r="N522" s="38"/>
      <c r="O522" s="38" t="s">
        <v>67</v>
      </c>
      <c r="P522" s="38"/>
      <c r="Q522" s="38"/>
      <c r="R522" s="38"/>
      <c r="S522" s="38" t="s">
        <v>68</v>
      </c>
      <c r="T522" s="38"/>
      <c r="U522" s="38"/>
      <c r="V522" s="33">
        <f>0</f>
        <v>0</v>
      </c>
      <c r="W522" s="33"/>
      <c r="X522" s="33">
        <f>0</f>
        <v>0</v>
      </c>
      <c r="Y522" s="33"/>
      <c r="Z522" s="33">
        <f>0</f>
        <v>0</v>
      </c>
      <c r="AA522" s="33"/>
      <c r="AB522" s="6">
        <f t="shared" si="339"/>
        <v>0</v>
      </c>
      <c r="AC522" s="33">
        <f t="shared" si="339"/>
        <v>0</v>
      </c>
      <c r="AD522" s="33"/>
      <c r="AE522" s="6">
        <f t="shared" si="340"/>
        <v>0</v>
      </c>
      <c r="AF522" s="33">
        <f t="shared" si="340"/>
        <v>0</v>
      </c>
      <c r="AG522" s="33"/>
      <c r="AH522" s="6">
        <f t="shared" si="341"/>
        <v>0</v>
      </c>
      <c r="AI522" s="33">
        <f t="shared" si="341"/>
        <v>0</v>
      </c>
      <c r="AJ522" s="33"/>
      <c r="AK522" s="6">
        <f t="shared" si="342"/>
        <v>0</v>
      </c>
      <c r="AL522" s="33">
        <f t="shared" si="342"/>
        <v>0</v>
      </c>
      <c r="AM522" s="33"/>
      <c r="AN522" s="6">
        <f t="shared" si="343"/>
        <v>0</v>
      </c>
      <c r="AO522" s="6">
        <f t="shared" si="343"/>
        <v>0</v>
      </c>
      <c r="AP522" s="33">
        <f t="shared" si="343"/>
        <v>0</v>
      </c>
      <c r="AQ522" s="33"/>
      <c r="AR522" s="6">
        <f t="shared" si="344"/>
        <v>0</v>
      </c>
      <c r="AS522" s="6">
        <f t="shared" si="344"/>
        <v>0</v>
      </c>
      <c r="AT522" s="6">
        <f t="shared" si="344"/>
        <v>0</v>
      </c>
      <c r="AU522" s="6">
        <f t="shared" si="344"/>
        <v>0</v>
      </c>
      <c r="AV522" s="6">
        <f t="shared" si="344"/>
        <v>0</v>
      </c>
      <c r="AW522" s="6">
        <f t="shared" si="344"/>
        <v>0</v>
      </c>
      <c r="AX522" s="6">
        <f t="shared" si="344"/>
        <v>0</v>
      </c>
      <c r="AY522" s="6">
        <f t="shared" si="344"/>
        <v>0</v>
      </c>
      <c r="AZ522" s="33">
        <f t="shared" si="344"/>
        <v>0</v>
      </c>
      <c r="BA522" s="33"/>
      <c r="BB522" s="33"/>
      <c r="BC522" s="6">
        <f>0</f>
        <v>0</v>
      </c>
    </row>
    <row r="523" spans="1:55" s="1" customFormat="1" ht="14.1" customHeight="1" x14ac:dyDescent="0.2">
      <c r="A523" s="35" t="s">
        <v>838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6" t="s">
        <v>16</v>
      </c>
      <c r="N523" s="36"/>
      <c r="O523" s="36" t="s">
        <v>16</v>
      </c>
      <c r="P523" s="36"/>
      <c r="Q523" s="36"/>
      <c r="R523" s="36"/>
      <c r="S523" s="36" t="s">
        <v>16</v>
      </c>
      <c r="T523" s="36"/>
      <c r="U523" s="36"/>
      <c r="V523" s="29" t="s">
        <v>16</v>
      </c>
      <c r="W523" s="29"/>
      <c r="X523" s="29" t="s">
        <v>16</v>
      </c>
      <c r="Y523" s="29"/>
      <c r="Z523" s="29" t="s">
        <v>16</v>
      </c>
      <c r="AA523" s="29"/>
      <c r="AB523" s="7" t="s">
        <v>16</v>
      </c>
      <c r="AC523" s="29" t="s">
        <v>16</v>
      </c>
      <c r="AD523" s="29"/>
      <c r="AE523" s="7" t="s">
        <v>16</v>
      </c>
      <c r="AF523" s="29" t="s">
        <v>16</v>
      </c>
      <c r="AG523" s="29"/>
      <c r="AH523" s="7" t="s">
        <v>16</v>
      </c>
      <c r="AI523" s="29" t="s">
        <v>16</v>
      </c>
      <c r="AJ523" s="29"/>
      <c r="AK523" s="7" t="s">
        <v>16</v>
      </c>
      <c r="AL523" s="29" t="s">
        <v>16</v>
      </c>
      <c r="AM523" s="29"/>
      <c r="AN523" s="7" t="s">
        <v>16</v>
      </c>
      <c r="AO523" s="7" t="s">
        <v>16</v>
      </c>
      <c r="AP523" s="29" t="s">
        <v>16</v>
      </c>
      <c r="AQ523" s="29"/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7" t="s">
        <v>16</v>
      </c>
      <c r="AZ523" s="29" t="s">
        <v>16</v>
      </c>
      <c r="BA523" s="29"/>
      <c r="BB523" s="29"/>
      <c r="BC523" s="7" t="s">
        <v>16</v>
      </c>
    </row>
    <row r="524" spans="1:55" s="1" customFormat="1" ht="14.1" customHeight="1" x14ac:dyDescent="0.2">
      <c r="A524" s="30" t="s">
        <v>830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1" t="s">
        <v>839</v>
      </c>
      <c r="N524" s="31"/>
      <c r="O524" s="31" t="s">
        <v>67</v>
      </c>
      <c r="P524" s="31"/>
      <c r="Q524" s="31"/>
      <c r="R524" s="31"/>
      <c r="S524" s="31" t="s">
        <v>68</v>
      </c>
      <c r="T524" s="31"/>
      <c r="U524" s="31"/>
      <c r="V524" s="27">
        <f>0</f>
        <v>0</v>
      </c>
      <c r="W524" s="27"/>
      <c r="X524" s="27">
        <f>0</f>
        <v>0</v>
      </c>
      <c r="Y524" s="27"/>
      <c r="Z524" s="27">
        <f>0</f>
        <v>0</v>
      </c>
      <c r="AA524" s="27"/>
      <c r="AB524" s="8">
        <f t="shared" ref="AB524:AC527" si="345">0</f>
        <v>0</v>
      </c>
      <c r="AC524" s="27">
        <f t="shared" si="345"/>
        <v>0</v>
      </c>
      <c r="AD524" s="27"/>
      <c r="AE524" s="8">
        <f t="shared" ref="AE524:AF527" si="346">0</f>
        <v>0</v>
      </c>
      <c r="AF524" s="27">
        <f t="shared" si="346"/>
        <v>0</v>
      </c>
      <c r="AG524" s="27"/>
      <c r="AH524" s="8">
        <f t="shared" ref="AH524:AI527" si="347">0</f>
        <v>0</v>
      </c>
      <c r="AI524" s="27">
        <f t="shared" si="347"/>
        <v>0</v>
      </c>
      <c r="AJ524" s="27"/>
      <c r="AK524" s="8">
        <f t="shared" ref="AK524:AL526" si="348">0</f>
        <v>0</v>
      </c>
      <c r="AL524" s="27">
        <f t="shared" si="348"/>
        <v>0</v>
      </c>
      <c r="AM524" s="27"/>
      <c r="AN524" s="8">
        <f t="shared" ref="AN524:AP526" si="349">0</f>
        <v>0</v>
      </c>
      <c r="AO524" s="8">
        <f t="shared" si="349"/>
        <v>0</v>
      </c>
      <c r="AP524" s="27">
        <f t="shared" si="349"/>
        <v>0</v>
      </c>
      <c r="AQ524" s="27"/>
      <c r="AR524" s="8">
        <f t="shared" ref="AR524:AZ526" si="350">0</f>
        <v>0</v>
      </c>
      <c r="AS524" s="8">
        <f t="shared" si="350"/>
        <v>0</v>
      </c>
      <c r="AT524" s="8">
        <f t="shared" si="350"/>
        <v>0</v>
      </c>
      <c r="AU524" s="8">
        <f t="shared" si="350"/>
        <v>0</v>
      </c>
      <c r="AV524" s="8">
        <f t="shared" si="350"/>
        <v>0</v>
      </c>
      <c r="AW524" s="8">
        <f t="shared" si="350"/>
        <v>0</v>
      </c>
      <c r="AX524" s="8">
        <f t="shared" si="350"/>
        <v>0</v>
      </c>
      <c r="AY524" s="8">
        <f t="shared" si="350"/>
        <v>0</v>
      </c>
      <c r="AZ524" s="27">
        <f t="shared" si="350"/>
        <v>0</v>
      </c>
      <c r="BA524" s="27"/>
      <c r="BB524" s="27"/>
      <c r="BC524" s="8">
        <f>0</f>
        <v>0</v>
      </c>
    </row>
    <row r="525" spans="1:55" s="1" customFormat="1" ht="14.1" customHeight="1" x14ac:dyDescent="0.2">
      <c r="A525" s="42" t="s">
        <v>832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38" t="s">
        <v>840</v>
      </c>
      <c r="N525" s="38"/>
      <c r="O525" s="38" t="s">
        <v>67</v>
      </c>
      <c r="P525" s="38"/>
      <c r="Q525" s="38"/>
      <c r="R525" s="38"/>
      <c r="S525" s="38" t="s">
        <v>68</v>
      </c>
      <c r="T525" s="38"/>
      <c r="U525" s="38"/>
      <c r="V525" s="33">
        <f>0</f>
        <v>0</v>
      </c>
      <c r="W525" s="33"/>
      <c r="X525" s="33">
        <f>0</f>
        <v>0</v>
      </c>
      <c r="Y525" s="33"/>
      <c r="Z525" s="33">
        <f>0</f>
        <v>0</v>
      </c>
      <c r="AA525" s="33"/>
      <c r="AB525" s="6">
        <f t="shared" si="345"/>
        <v>0</v>
      </c>
      <c r="AC525" s="33">
        <f t="shared" si="345"/>
        <v>0</v>
      </c>
      <c r="AD525" s="33"/>
      <c r="AE525" s="6">
        <f t="shared" si="346"/>
        <v>0</v>
      </c>
      <c r="AF525" s="33">
        <f t="shared" si="346"/>
        <v>0</v>
      </c>
      <c r="AG525" s="33"/>
      <c r="AH525" s="6">
        <f t="shared" si="347"/>
        <v>0</v>
      </c>
      <c r="AI525" s="33">
        <f t="shared" si="347"/>
        <v>0</v>
      </c>
      <c r="AJ525" s="33"/>
      <c r="AK525" s="6">
        <f t="shared" si="348"/>
        <v>0</v>
      </c>
      <c r="AL525" s="33">
        <f t="shared" si="348"/>
        <v>0</v>
      </c>
      <c r="AM525" s="33"/>
      <c r="AN525" s="6">
        <f t="shared" si="349"/>
        <v>0</v>
      </c>
      <c r="AO525" s="6">
        <f t="shared" si="349"/>
        <v>0</v>
      </c>
      <c r="AP525" s="33">
        <f t="shared" si="349"/>
        <v>0</v>
      </c>
      <c r="AQ525" s="33"/>
      <c r="AR525" s="6">
        <f t="shared" si="350"/>
        <v>0</v>
      </c>
      <c r="AS525" s="6">
        <f t="shared" si="350"/>
        <v>0</v>
      </c>
      <c r="AT525" s="6">
        <f t="shared" si="350"/>
        <v>0</v>
      </c>
      <c r="AU525" s="6">
        <f t="shared" si="350"/>
        <v>0</v>
      </c>
      <c r="AV525" s="6">
        <f t="shared" si="350"/>
        <v>0</v>
      </c>
      <c r="AW525" s="6">
        <f t="shared" si="350"/>
        <v>0</v>
      </c>
      <c r="AX525" s="6">
        <f t="shared" si="350"/>
        <v>0</v>
      </c>
      <c r="AY525" s="6">
        <f t="shared" si="350"/>
        <v>0</v>
      </c>
      <c r="AZ525" s="33">
        <f t="shared" si="350"/>
        <v>0</v>
      </c>
      <c r="BA525" s="33"/>
      <c r="BB525" s="33"/>
      <c r="BC525" s="6">
        <f>0</f>
        <v>0</v>
      </c>
    </row>
    <row r="526" spans="1:55" s="1" customFormat="1" ht="14.1" customHeight="1" x14ac:dyDescent="0.2">
      <c r="A526" s="42" t="s">
        <v>834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38" t="s">
        <v>841</v>
      </c>
      <c r="N526" s="38"/>
      <c r="O526" s="38" t="s">
        <v>67</v>
      </c>
      <c r="P526" s="38"/>
      <c r="Q526" s="38"/>
      <c r="R526" s="38"/>
      <c r="S526" s="38" t="s">
        <v>68</v>
      </c>
      <c r="T526" s="38"/>
      <c r="U526" s="38"/>
      <c r="V526" s="33">
        <f>0</f>
        <v>0</v>
      </c>
      <c r="W526" s="33"/>
      <c r="X526" s="33">
        <f>0</f>
        <v>0</v>
      </c>
      <c r="Y526" s="33"/>
      <c r="Z526" s="33">
        <f>0</f>
        <v>0</v>
      </c>
      <c r="AA526" s="33"/>
      <c r="AB526" s="6">
        <f t="shared" si="345"/>
        <v>0</v>
      </c>
      <c r="AC526" s="33">
        <f t="shared" si="345"/>
        <v>0</v>
      </c>
      <c r="AD526" s="33"/>
      <c r="AE526" s="6">
        <f t="shared" si="346"/>
        <v>0</v>
      </c>
      <c r="AF526" s="33">
        <f t="shared" si="346"/>
        <v>0</v>
      </c>
      <c r="AG526" s="33"/>
      <c r="AH526" s="6">
        <f t="shared" si="347"/>
        <v>0</v>
      </c>
      <c r="AI526" s="33">
        <f t="shared" si="347"/>
        <v>0</v>
      </c>
      <c r="AJ526" s="33"/>
      <c r="AK526" s="6">
        <f t="shared" si="348"/>
        <v>0</v>
      </c>
      <c r="AL526" s="33">
        <f t="shared" si="348"/>
        <v>0</v>
      </c>
      <c r="AM526" s="33"/>
      <c r="AN526" s="6">
        <f t="shared" si="349"/>
        <v>0</v>
      </c>
      <c r="AO526" s="6">
        <f t="shared" si="349"/>
        <v>0</v>
      </c>
      <c r="AP526" s="33">
        <f t="shared" si="349"/>
        <v>0</v>
      </c>
      <c r="AQ526" s="33"/>
      <c r="AR526" s="6">
        <f t="shared" si="350"/>
        <v>0</v>
      </c>
      <c r="AS526" s="6">
        <f t="shared" si="350"/>
        <v>0</v>
      </c>
      <c r="AT526" s="6">
        <f t="shared" si="350"/>
        <v>0</v>
      </c>
      <c r="AU526" s="6">
        <f t="shared" si="350"/>
        <v>0</v>
      </c>
      <c r="AV526" s="6">
        <f t="shared" si="350"/>
        <v>0</v>
      </c>
      <c r="AW526" s="6">
        <f t="shared" si="350"/>
        <v>0</v>
      </c>
      <c r="AX526" s="6">
        <f t="shared" si="350"/>
        <v>0</v>
      </c>
      <c r="AY526" s="6">
        <f t="shared" si="350"/>
        <v>0</v>
      </c>
      <c r="AZ526" s="33">
        <f t="shared" si="350"/>
        <v>0</v>
      </c>
      <c r="BA526" s="33"/>
      <c r="BB526" s="33"/>
      <c r="BC526" s="6">
        <f>0</f>
        <v>0</v>
      </c>
    </row>
    <row r="527" spans="1:55" s="1" customFormat="1" ht="14.1" customHeight="1" x14ac:dyDescent="0.2">
      <c r="A527" s="41" t="s">
        <v>708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4" t="s">
        <v>842</v>
      </c>
      <c r="N527" s="44"/>
      <c r="O527" s="44" t="s">
        <v>67</v>
      </c>
      <c r="P527" s="44"/>
      <c r="Q527" s="44"/>
      <c r="R527" s="44"/>
      <c r="S527" s="44" t="s">
        <v>68</v>
      </c>
      <c r="T527" s="44"/>
      <c r="U527" s="44"/>
      <c r="V527" s="33">
        <f>50000</f>
        <v>50000</v>
      </c>
      <c r="W527" s="33"/>
      <c r="X527" s="33">
        <f>0</f>
        <v>0</v>
      </c>
      <c r="Y527" s="33"/>
      <c r="Z527" s="33">
        <f>0</f>
        <v>0</v>
      </c>
      <c r="AA527" s="33"/>
      <c r="AB527" s="6">
        <f t="shared" si="345"/>
        <v>0</v>
      </c>
      <c r="AC527" s="33">
        <f t="shared" si="345"/>
        <v>0</v>
      </c>
      <c r="AD527" s="33"/>
      <c r="AE527" s="6">
        <f t="shared" si="346"/>
        <v>0</v>
      </c>
      <c r="AF527" s="33">
        <f t="shared" si="346"/>
        <v>0</v>
      </c>
      <c r="AG527" s="33"/>
      <c r="AH527" s="6">
        <f t="shared" si="347"/>
        <v>0</v>
      </c>
      <c r="AI527" s="33">
        <f t="shared" si="347"/>
        <v>0</v>
      </c>
      <c r="AJ527" s="33"/>
      <c r="AK527" s="6">
        <f>0</f>
        <v>0</v>
      </c>
      <c r="AL527" s="33">
        <f>50000</f>
        <v>50000</v>
      </c>
      <c r="AM527" s="33"/>
      <c r="AN527" s="6">
        <f>0</f>
        <v>0</v>
      </c>
      <c r="AO527" s="6">
        <f>7100</f>
        <v>7100</v>
      </c>
      <c r="AP527" s="33">
        <f>0</f>
        <v>0</v>
      </c>
      <c r="AQ527" s="33"/>
      <c r="AR527" s="6">
        <f t="shared" ref="AR527:AY527" si="351">0</f>
        <v>0</v>
      </c>
      <c r="AS527" s="6">
        <f t="shared" si="351"/>
        <v>0</v>
      </c>
      <c r="AT527" s="6">
        <f t="shared" si="351"/>
        <v>0</v>
      </c>
      <c r="AU527" s="6">
        <f t="shared" si="351"/>
        <v>0</v>
      </c>
      <c r="AV527" s="6">
        <f t="shared" si="351"/>
        <v>0</v>
      </c>
      <c r="AW527" s="6">
        <f t="shared" si="351"/>
        <v>0</v>
      </c>
      <c r="AX527" s="6">
        <f t="shared" si="351"/>
        <v>0</v>
      </c>
      <c r="AY527" s="6">
        <f t="shared" si="351"/>
        <v>0</v>
      </c>
      <c r="AZ527" s="33">
        <f>7100</f>
        <v>7100</v>
      </c>
      <c r="BA527" s="33"/>
      <c r="BB527" s="33"/>
      <c r="BC527" s="6">
        <f>0</f>
        <v>0</v>
      </c>
    </row>
    <row r="528" spans="1:55" s="1" customFormat="1" ht="14.1" customHeight="1" x14ac:dyDescent="0.2">
      <c r="A528" s="35" t="s">
        <v>843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6" t="s">
        <v>16</v>
      </c>
      <c r="N528" s="36"/>
      <c r="O528" s="36" t="s">
        <v>16</v>
      </c>
      <c r="P528" s="36"/>
      <c r="Q528" s="36"/>
      <c r="R528" s="36"/>
      <c r="S528" s="36" t="s">
        <v>16</v>
      </c>
      <c r="T528" s="36"/>
      <c r="U528" s="36"/>
      <c r="V528" s="29" t="s">
        <v>16</v>
      </c>
      <c r="W528" s="29"/>
      <c r="X528" s="29" t="s">
        <v>16</v>
      </c>
      <c r="Y528" s="29"/>
      <c r="Z528" s="29" t="s">
        <v>16</v>
      </c>
      <c r="AA528" s="29"/>
      <c r="AB528" s="7" t="s">
        <v>16</v>
      </c>
      <c r="AC528" s="29" t="s">
        <v>16</v>
      </c>
      <c r="AD528" s="29"/>
      <c r="AE528" s="7" t="s">
        <v>16</v>
      </c>
      <c r="AF528" s="29" t="s">
        <v>16</v>
      </c>
      <c r="AG528" s="29"/>
      <c r="AH528" s="7" t="s">
        <v>16</v>
      </c>
      <c r="AI528" s="29" t="s">
        <v>16</v>
      </c>
      <c r="AJ528" s="29"/>
      <c r="AK528" s="7" t="s">
        <v>16</v>
      </c>
      <c r="AL528" s="29" t="s">
        <v>16</v>
      </c>
      <c r="AM528" s="29"/>
      <c r="AN528" s="7" t="s">
        <v>16</v>
      </c>
      <c r="AO528" s="7" t="s">
        <v>16</v>
      </c>
      <c r="AP528" s="29" t="s">
        <v>16</v>
      </c>
      <c r="AQ528" s="29"/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7" t="s">
        <v>16</v>
      </c>
      <c r="AZ528" s="29" t="s">
        <v>16</v>
      </c>
      <c r="BA528" s="29"/>
      <c r="BB528" s="29"/>
      <c r="BC528" s="7" t="s">
        <v>16</v>
      </c>
    </row>
    <row r="529" spans="1:55" s="1" customFormat="1" ht="14.1" customHeight="1" x14ac:dyDescent="0.2">
      <c r="A529" s="30" t="s">
        <v>844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1" t="s">
        <v>845</v>
      </c>
      <c r="N529" s="31"/>
      <c r="O529" s="31" t="s">
        <v>67</v>
      </c>
      <c r="P529" s="31"/>
      <c r="Q529" s="31"/>
      <c r="R529" s="31"/>
      <c r="S529" s="31" t="s">
        <v>68</v>
      </c>
      <c r="T529" s="31"/>
      <c r="U529" s="31"/>
      <c r="V529" s="27">
        <f>0</f>
        <v>0</v>
      </c>
      <c r="W529" s="27"/>
      <c r="X529" s="27">
        <f>0</f>
        <v>0</v>
      </c>
      <c r="Y529" s="27"/>
      <c r="Z529" s="27">
        <f>0</f>
        <v>0</v>
      </c>
      <c r="AA529" s="27"/>
      <c r="AB529" s="8">
        <f t="shared" ref="AB529:AC531" si="352">0</f>
        <v>0</v>
      </c>
      <c r="AC529" s="27">
        <f t="shared" si="352"/>
        <v>0</v>
      </c>
      <c r="AD529" s="27"/>
      <c r="AE529" s="8">
        <f t="shared" ref="AE529:AF531" si="353">0</f>
        <v>0</v>
      </c>
      <c r="AF529" s="27">
        <f t="shared" si="353"/>
        <v>0</v>
      </c>
      <c r="AG529" s="27"/>
      <c r="AH529" s="8">
        <f t="shared" ref="AH529:AI531" si="354">0</f>
        <v>0</v>
      </c>
      <c r="AI529" s="27">
        <f t="shared" si="354"/>
        <v>0</v>
      </c>
      <c r="AJ529" s="27"/>
      <c r="AK529" s="8">
        <f>0</f>
        <v>0</v>
      </c>
      <c r="AL529" s="27">
        <f>0</f>
        <v>0</v>
      </c>
      <c r="AM529" s="27"/>
      <c r="AN529" s="8">
        <f t="shared" ref="AN529:AP530" si="355">0</f>
        <v>0</v>
      </c>
      <c r="AO529" s="8">
        <f t="shared" si="355"/>
        <v>0</v>
      </c>
      <c r="AP529" s="27">
        <f t="shared" si="355"/>
        <v>0</v>
      </c>
      <c r="AQ529" s="27"/>
      <c r="AR529" s="8">
        <f t="shared" ref="AR529:AZ530" si="356">0</f>
        <v>0</v>
      </c>
      <c r="AS529" s="8">
        <f t="shared" si="356"/>
        <v>0</v>
      </c>
      <c r="AT529" s="8">
        <f t="shared" si="356"/>
        <v>0</v>
      </c>
      <c r="AU529" s="8">
        <f t="shared" si="356"/>
        <v>0</v>
      </c>
      <c r="AV529" s="8">
        <f t="shared" si="356"/>
        <v>0</v>
      </c>
      <c r="AW529" s="8">
        <f t="shared" si="356"/>
        <v>0</v>
      </c>
      <c r="AX529" s="8">
        <f t="shared" si="356"/>
        <v>0</v>
      </c>
      <c r="AY529" s="8">
        <f t="shared" si="356"/>
        <v>0</v>
      </c>
      <c r="AZ529" s="27">
        <f t="shared" si="356"/>
        <v>0</v>
      </c>
      <c r="BA529" s="27"/>
      <c r="BB529" s="27"/>
      <c r="BC529" s="8">
        <f>0</f>
        <v>0</v>
      </c>
    </row>
    <row r="530" spans="1:55" s="1" customFormat="1" ht="14.1" customHeight="1" x14ac:dyDescent="0.2">
      <c r="A530" s="42" t="s">
        <v>846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38" t="s">
        <v>847</v>
      </c>
      <c r="N530" s="38"/>
      <c r="O530" s="38" t="s">
        <v>67</v>
      </c>
      <c r="P530" s="38"/>
      <c r="Q530" s="38"/>
      <c r="R530" s="38"/>
      <c r="S530" s="38" t="s">
        <v>68</v>
      </c>
      <c r="T530" s="38"/>
      <c r="U530" s="38"/>
      <c r="V530" s="33">
        <f>0</f>
        <v>0</v>
      </c>
      <c r="W530" s="33"/>
      <c r="X530" s="33">
        <f>0</f>
        <v>0</v>
      </c>
      <c r="Y530" s="33"/>
      <c r="Z530" s="33">
        <f>0</f>
        <v>0</v>
      </c>
      <c r="AA530" s="33"/>
      <c r="AB530" s="6">
        <f t="shared" si="352"/>
        <v>0</v>
      </c>
      <c r="AC530" s="33">
        <f t="shared" si="352"/>
        <v>0</v>
      </c>
      <c r="AD530" s="33"/>
      <c r="AE530" s="6">
        <f t="shared" si="353"/>
        <v>0</v>
      </c>
      <c r="AF530" s="33">
        <f t="shared" si="353"/>
        <v>0</v>
      </c>
      <c r="AG530" s="33"/>
      <c r="AH530" s="6">
        <f t="shared" si="354"/>
        <v>0</v>
      </c>
      <c r="AI530" s="33">
        <f t="shared" si="354"/>
        <v>0</v>
      </c>
      <c r="AJ530" s="33"/>
      <c r="AK530" s="6">
        <f>0</f>
        <v>0</v>
      </c>
      <c r="AL530" s="33">
        <f>0</f>
        <v>0</v>
      </c>
      <c r="AM530" s="33"/>
      <c r="AN530" s="6">
        <f t="shared" si="355"/>
        <v>0</v>
      </c>
      <c r="AO530" s="6">
        <f t="shared" si="355"/>
        <v>0</v>
      </c>
      <c r="AP530" s="33">
        <f t="shared" si="355"/>
        <v>0</v>
      </c>
      <c r="AQ530" s="33"/>
      <c r="AR530" s="6">
        <f t="shared" si="356"/>
        <v>0</v>
      </c>
      <c r="AS530" s="6">
        <f t="shared" si="356"/>
        <v>0</v>
      </c>
      <c r="AT530" s="6">
        <f t="shared" si="356"/>
        <v>0</v>
      </c>
      <c r="AU530" s="6">
        <f t="shared" si="356"/>
        <v>0</v>
      </c>
      <c r="AV530" s="6">
        <f t="shared" si="356"/>
        <v>0</v>
      </c>
      <c r="AW530" s="6">
        <f t="shared" si="356"/>
        <v>0</v>
      </c>
      <c r="AX530" s="6">
        <f t="shared" si="356"/>
        <v>0</v>
      </c>
      <c r="AY530" s="6">
        <f t="shared" si="356"/>
        <v>0</v>
      </c>
      <c r="AZ530" s="33">
        <f t="shared" si="356"/>
        <v>0</v>
      </c>
      <c r="BA530" s="33"/>
      <c r="BB530" s="33"/>
      <c r="BC530" s="6">
        <f>0</f>
        <v>0</v>
      </c>
    </row>
    <row r="531" spans="1:55" s="1" customFormat="1" ht="14.1" customHeight="1" x14ac:dyDescent="0.2">
      <c r="A531" s="41" t="s">
        <v>715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4" t="s">
        <v>848</v>
      </c>
      <c r="N531" s="44"/>
      <c r="O531" s="44" t="s">
        <v>67</v>
      </c>
      <c r="P531" s="44"/>
      <c r="Q531" s="44"/>
      <c r="R531" s="44"/>
      <c r="S531" s="44" t="s">
        <v>68</v>
      </c>
      <c r="T531" s="44"/>
      <c r="U531" s="44"/>
      <c r="V531" s="33">
        <f>1990725</f>
        <v>1990725</v>
      </c>
      <c r="W531" s="33"/>
      <c r="X531" s="33">
        <f>0</f>
        <v>0</v>
      </c>
      <c r="Y531" s="33"/>
      <c r="Z531" s="33">
        <f>0</f>
        <v>0</v>
      </c>
      <c r="AA531" s="33"/>
      <c r="AB531" s="6">
        <f t="shared" si="352"/>
        <v>0</v>
      </c>
      <c r="AC531" s="33">
        <f t="shared" si="352"/>
        <v>0</v>
      </c>
      <c r="AD531" s="33"/>
      <c r="AE531" s="6">
        <f t="shared" si="353"/>
        <v>0</v>
      </c>
      <c r="AF531" s="33">
        <f t="shared" si="353"/>
        <v>0</v>
      </c>
      <c r="AG531" s="33"/>
      <c r="AH531" s="6">
        <f t="shared" si="354"/>
        <v>0</v>
      </c>
      <c r="AI531" s="33">
        <f t="shared" si="354"/>
        <v>0</v>
      </c>
      <c r="AJ531" s="33"/>
      <c r="AK531" s="6">
        <f>0</f>
        <v>0</v>
      </c>
      <c r="AL531" s="33">
        <f>1990725</f>
        <v>1990725</v>
      </c>
      <c r="AM531" s="33"/>
      <c r="AN531" s="6">
        <f>0</f>
        <v>0</v>
      </c>
      <c r="AO531" s="6">
        <f>1801645.28</f>
        <v>1801645.28</v>
      </c>
      <c r="AP531" s="33">
        <f>0</f>
        <v>0</v>
      </c>
      <c r="AQ531" s="33"/>
      <c r="AR531" s="6">
        <f t="shared" ref="AR531:AY531" si="357">0</f>
        <v>0</v>
      </c>
      <c r="AS531" s="6">
        <f t="shared" si="357"/>
        <v>0</v>
      </c>
      <c r="AT531" s="6">
        <f t="shared" si="357"/>
        <v>0</v>
      </c>
      <c r="AU531" s="6">
        <f t="shared" si="357"/>
        <v>0</v>
      </c>
      <c r="AV531" s="6">
        <f t="shared" si="357"/>
        <v>0</v>
      </c>
      <c r="AW531" s="6">
        <f t="shared" si="357"/>
        <v>0</v>
      </c>
      <c r="AX531" s="6">
        <f t="shared" si="357"/>
        <v>0</v>
      </c>
      <c r="AY531" s="6">
        <f t="shared" si="357"/>
        <v>0</v>
      </c>
      <c r="AZ531" s="33">
        <f>1801645.28</f>
        <v>1801645.28</v>
      </c>
      <c r="BA531" s="33"/>
      <c r="BB531" s="33"/>
      <c r="BC531" s="6">
        <f>0</f>
        <v>0</v>
      </c>
    </row>
    <row r="532" spans="1:55" s="1" customFormat="1" ht="14.1" customHeight="1" x14ac:dyDescent="0.2">
      <c r="A532" s="35" t="s">
        <v>843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6" t="s">
        <v>16</v>
      </c>
      <c r="N532" s="36"/>
      <c r="O532" s="36" t="s">
        <v>16</v>
      </c>
      <c r="P532" s="36"/>
      <c r="Q532" s="36"/>
      <c r="R532" s="36"/>
      <c r="S532" s="36" t="s">
        <v>16</v>
      </c>
      <c r="T532" s="36"/>
      <c r="U532" s="36"/>
      <c r="V532" s="29" t="s">
        <v>16</v>
      </c>
      <c r="W532" s="29"/>
      <c r="X532" s="29" t="s">
        <v>16</v>
      </c>
      <c r="Y532" s="29"/>
      <c r="Z532" s="29" t="s">
        <v>16</v>
      </c>
      <c r="AA532" s="29"/>
      <c r="AB532" s="7" t="s">
        <v>16</v>
      </c>
      <c r="AC532" s="29" t="s">
        <v>16</v>
      </c>
      <c r="AD532" s="29"/>
      <c r="AE532" s="7" t="s">
        <v>16</v>
      </c>
      <c r="AF532" s="29" t="s">
        <v>16</v>
      </c>
      <c r="AG532" s="29"/>
      <c r="AH532" s="7" t="s">
        <v>16</v>
      </c>
      <c r="AI532" s="29" t="s">
        <v>16</v>
      </c>
      <c r="AJ532" s="29"/>
      <c r="AK532" s="7" t="s">
        <v>16</v>
      </c>
      <c r="AL532" s="29" t="s">
        <v>16</v>
      </c>
      <c r="AM532" s="29"/>
      <c r="AN532" s="7" t="s">
        <v>16</v>
      </c>
      <c r="AO532" s="7" t="s">
        <v>16</v>
      </c>
      <c r="AP532" s="29" t="s">
        <v>16</v>
      </c>
      <c r="AQ532" s="29"/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7" t="s">
        <v>16</v>
      </c>
      <c r="AZ532" s="29" t="s">
        <v>16</v>
      </c>
      <c r="BA532" s="29"/>
      <c r="BB532" s="29"/>
      <c r="BC532" s="7" t="s">
        <v>16</v>
      </c>
    </row>
    <row r="533" spans="1:55" s="1" customFormat="1" ht="14.1" customHeight="1" x14ac:dyDescent="0.2">
      <c r="A533" s="30" t="s">
        <v>844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1" t="s">
        <v>849</v>
      </c>
      <c r="N533" s="31"/>
      <c r="O533" s="31" t="s">
        <v>67</v>
      </c>
      <c r="P533" s="31"/>
      <c r="Q533" s="31"/>
      <c r="R533" s="31"/>
      <c r="S533" s="31" t="s">
        <v>68</v>
      </c>
      <c r="T533" s="31"/>
      <c r="U533" s="31"/>
      <c r="V533" s="27">
        <f>0</f>
        <v>0</v>
      </c>
      <c r="W533" s="27"/>
      <c r="X533" s="27">
        <f>0</f>
        <v>0</v>
      </c>
      <c r="Y533" s="27"/>
      <c r="Z533" s="27">
        <f>0</f>
        <v>0</v>
      </c>
      <c r="AA533" s="27"/>
      <c r="AB533" s="8">
        <f>0</f>
        <v>0</v>
      </c>
      <c r="AC533" s="27">
        <f>0</f>
        <v>0</v>
      </c>
      <c r="AD533" s="27"/>
      <c r="AE533" s="8">
        <f>0</f>
        <v>0</v>
      </c>
      <c r="AF533" s="27">
        <f>0</f>
        <v>0</v>
      </c>
      <c r="AG533" s="27"/>
      <c r="AH533" s="8">
        <f>0</f>
        <v>0</v>
      </c>
      <c r="AI533" s="27">
        <f>0</f>
        <v>0</v>
      </c>
      <c r="AJ533" s="27"/>
      <c r="AK533" s="8">
        <f>0</f>
        <v>0</v>
      </c>
      <c r="AL533" s="27">
        <f>0</f>
        <v>0</v>
      </c>
      <c r="AM533" s="27"/>
      <c r="AN533" s="8">
        <f t="shared" ref="AN533:AP534" si="358">0</f>
        <v>0</v>
      </c>
      <c r="AO533" s="8">
        <f t="shared" si="358"/>
        <v>0</v>
      </c>
      <c r="AP533" s="27">
        <f t="shared" si="358"/>
        <v>0</v>
      </c>
      <c r="AQ533" s="27"/>
      <c r="AR533" s="8">
        <f t="shared" ref="AR533:AZ534" si="359">0</f>
        <v>0</v>
      </c>
      <c r="AS533" s="8">
        <f t="shared" si="359"/>
        <v>0</v>
      </c>
      <c r="AT533" s="8">
        <f t="shared" si="359"/>
        <v>0</v>
      </c>
      <c r="AU533" s="8">
        <f t="shared" si="359"/>
        <v>0</v>
      </c>
      <c r="AV533" s="8">
        <f t="shared" si="359"/>
        <v>0</v>
      </c>
      <c r="AW533" s="8">
        <f t="shared" si="359"/>
        <v>0</v>
      </c>
      <c r="AX533" s="8">
        <f t="shared" si="359"/>
        <v>0</v>
      </c>
      <c r="AY533" s="8">
        <f t="shared" si="359"/>
        <v>0</v>
      </c>
      <c r="AZ533" s="27">
        <f t="shared" si="359"/>
        <v>0</v>
      </c>
      <c r="BA533" s="27"/>
      <c r="BB533" s="27"/>
      <c r="BC533" s="8">
        <f>0</f>
        <v>0</v>
      </c>
    </row>
    <row r="534" spans="1:55" s="1" customFormat="1" ht="14.1" customHeight="1" x14ac:dyDescent="0.2">
      <c r="A534" s="42" t="s">
        <v>846</v>
      </c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38" t="s">
        <v>850</v>
      </c>
      <c r="N534" s="38"/>
      <c r="O534" s="38" t="s">
        <v>67</v>
      </c>
      <c r="P534" s="38"/>
      <c r="Q534" s="38"/>
      <c r="R534" s="38"/>
      <c r="S534" s="38" t="s">
        <v>68</v>
      </c>
      <c r="T534" s="38"/>
      <c r="U534" s="38"/>
      <c r="V534" s="33">
        <f>0</f>
        <v>0</v>
      </c>
      <c r="W534" s="33"/>
      <c r="X534" s="33">
        <f>0</f>
        <v>0</v>
      </c>
      <c r="Y534" s="33"/>
      <c r="Z534" s="33">
        <f>0</f>
        <v>0</v>
      </c>
      <c r="AA534" s="33"/>
      <c r="AB534" s="6">
        <f>0</f>
        <v>0</v>
      </c>
      <c r="AC534" s="33">
        <f>0</f>
        <v>0</v>
      </c>
      <c r="AD534" s="33"/>
      <c r="AE534" s="6">
        <f>0</f>
        <v>0</v>
      </c>
      <c r="AF534" s="33">
        <f>0</f>
        <v>0</v>
      </c>
      <c r="AG534" s="33"/>
      <c r="AH534" s="6">
        <f>0</f>
        <v>0</v>
      </c>
      <c r="AI534" s="33">
        <f>0</f>
        <v>0</v>
      </c>
      <c r="AJ534" s="33"/>
      <c r="AK534" s="6">
        <f>0</f>
        <v>0</v>
      </c>
      <c r="AL534" s="33">
        <f>0</f>
        <v>0</v>
      </c>
      <c r="AM534" s="33"/>
      <c r="AN534" s="6">
        <f t="shared" si="358"/>
        <v>0</v>
      </c>
      <c r="AO534" s="6">
        <f t="shared" si="358"/>
        <v>0</v>
      </c>
      <c r="AP534" s="33">
        <f t="shared" si="358"/>
        <v>0</v>
      </c>
      <c r="AQ534" s="33"/>
      <c r="AR534" s="6">
        <f t="shared" si="359"/>
        <v>0</v>
      </c>
      <c r="AS534" s="6">
        <f t="shared" si="359"/>
        <v>0</v>
      </c>
      <c r="AT534" s="6">
        <f t="shared" si="359"/>
        <v>0</v>
      </c>
      <c r="AU534" s="6">
        <f t="shared" si="359"/>
        <v>0</v>
      </c>
      <c r="AV534" s="6">
        <f t="shared" si="359"/>
        <v>0</v>
      </c>
      <c r="AW534" s="6">
        <f t="shared" si="359"/>
        <v>0</v>
      </c>
      <c r="AX534" s="6">
        <f t="shared" si="359"/>
        <v>0</v>
      </c>
      <c r="AY534" s="6">
        <f t="shared" si="359"/>
        <v>0</v>
      </c>
      <c r="AZ534" s="33">
        <f t="shared" si="359"/>
        <v>0</v>
      </c>
      <c r="BA534" s="33"/>
      <c r="BB534" s="33"/>
      <c r="BC534" s="6">
        <f>0</f>
        <v>0</v>
      </c>
    </row>
    <row r="535" spans="1:55" s="1" customFormat="1" ht="14.1" customHeight="1" x14ac:dyDescent="0.2">
      <c r="A535" s="41" t="s">
        <v>851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4" t="s">
        <v>852</v>
      </c>
      <c r="N535" s="44"/>
      <c r="O535" s="44" t="s">
        <v>67</v>
      </c>
      <c r="P535" s="44"/>
      <c r="Q535" s="44"/>
      <c r="R535" s="44"/>
      <c r="S535" s="44" t="s">
        <v>68</v>
      </c>
      <c r="T535" s="44"/>
      <c r="U535" s="44"/>
      <c r="V535" s="33">
        <f>14530750</f>
        <v>14530750</v>
      </c>
      <c r="W535" s="33"/>
      <c r="X535" s="34" t="s">
        <v>243</v>
      </c>
      <c r="Y535" s="34"/>
      <c r="Z535" s="33">
        <f>0</f>
        <v>0</v>
      </c>
      <c r="AA535" s="33"/>
      <c r="AB535" s="4" t="s">
        <v>243</v>
      </c>
      <c r="AC535" s="33">
        <f>0</f>
        <v>0</v>
      </c>
      <c r="AD535" s="33"/>
      <c r="AE535" s="4" t="s">
        <v>243</v>
      </c>
      <c r="AF535" s="33">
        <f>0</f>
        <v>0</v>
      </c>
      <c r="AG535" s="33"/>
      <c r="AH535" s="4" t="s">
        <v>243</v>
      </c>
      <c r="AI535" s="33">
        <f>0</f>
        <v>0</v>
      </c>
      <c r="AJ535" s="33"/>
      <c r="AK535" s="4" t="s">
        <v>243</v>
      </c>
      <c r="AL535" s="33">
        <f>14530750</f>
        <v>14530750</v>
      </c>
      <c r="AM535" s="33"/>
      <c r="AN535" s="4" t="s">
        <v>243</v>
      </c>
      <c r="AO535" s="6">
        <f>10659664.35</f>
        <v>10659664.35</v>
      </c>
      <c r="AP535" s="34" t="s">
        <v>243</v>
      </c>
      <c r="AQ535" s="34"/>
      <c r="AR535" s="6">
        <f>0</f>
        <v>0</v>
      </c>
      <c r="AS535" s="4" t="s">
        <v>243</v>
      </c>
      <c r="AT535" s="6">
        <f>0</f>
        <v>0</v>
      </c>
      <c r="AU535" s="4" t="s">
        <v>243</v>
      </c>
      <c r="AV535" s="6">
        <f>0</f>
        <v>0</v>
      </c>
      <c r="AW535" s="4" t="s">
        <v>243</v>
      </c>
      <c r="AX535" s="6">
        <f>0</f>
        <v>0</v>
      </c>
      <c r="AY535" s="4" t="s">
        <v>243</v>
      </c>
      <c r="AZ535" s="33">
        <f>10659664.35</f>
        <v>10659664.35</v>
      </c>
      <c r="BA535" s="33"/>
      <c r="BB535" s="33"/>
      <c r="BC535" s="4" t="s">
        <v>243</v>
      </c>
    </row>
    <row r="536" spans="1:55" s="1" customFormat="1" ht="14.1" customHeight="1" x14ac:dyDescent="0.2">
      <c r="A536" s="35" t="s">
        <v>721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6" t="s">
        <v>16</v>
      </c>
      <c r="N536" s="36"/>
      <c r="O536" s="36" t="s">
        <v>16</v>
      </c>
      <c r="P536" s="36"/>
      <c r="Q536" s="36"/>
      <c r="R536" s="36"/>
      <c r="S536" s="36" t="s">
        <v>16</v>
      </c>
      <c r="T536" s="36"/>
      <c r="U536" s="36"/>
      <c r="V536" s="29" t="s">
        <v>16</v>
      </c>
      <c r="W536" s="29"/>
      <c r="X536" s="29" t="s">
        <v>16</v>
      </c>
      <c r="Y536" s="29"/>
      <c r="Z536" s="29" t="s">
        <v>16</v>
      </c>
      <c r="AA536" s="29"/>
      <c r="AB536" s="7" t="s">
        <v>16</v>
      </c>
      <c r="AC536" s="29" t="s">
        <v>16</v>
      </c>
      <c r="AD536" s="29"/>
      <c r="AE536" s="7" t="s">
        <v>16</v>
      </c>
      <c r="AF536" s="29" t="s">
        <v>16</v>
      </c>
      <c r="AG536" s="29"/>
      <c r="AH536" s="7" t="s">
        <v>16</v>
      </c>
      <c r="AI536" s="29" t="s">
        <v>16</v>
      </c>
      <c r="AJ536" s="29"/>
      <c r="AK536" s="7" t="s">
        <v>16</v>
      </c>
      <c r="AL536" s="29" t="s">
        <v>16</v>
      </c>
      <c r="AM536" s="29"/>
      <c r="AN536" s="7" t="s">
        <v>16</v>
      </c>
      <c r="AO536" s="7" t="s">
        <v>16</v>
      </c>
      <c r="AP536" s="29" t="s">
        <v>16</v>
      </c>
      <c r="AQ536" s="29"/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7" t="s">
        <v>16</v>
      </c>
      <c r="AZ536" s="29" t="s">
        <v>16</v>
      </c>
      <c r="BA536" s="29"/>
      <c r="BB536" s="29"/>
      <c r="BC536" s="7" t="s">
        <v>16</v>
      </c>
    </row>
    <row r="537" spans="1:55" s="1" customFormat="1" ht="14.1" customHeight="1" x14ac:dyDescent="0.2">
      <c r="A537" s="43" t="s">
        <v>722</v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31" t="s">
        <v>853</v>
      </c>
      <c r="N537" s="31"/>
      <c r="O537" s="31" t="s">
        <v>354</v>
      </c>
      <c r="P537" s="31"/>
      <c r="Q537" s="31"/>
      <c r="R537" s="31"/>
      <c r="S537" s="31" t="s">
        <v>68</v>
      </c>
      <c r="T537" s="31"/>
      <c r="U537" s="31"/>
      <c r="V537" s="27">
        <f>251390</f>
        <v>251390</v>
      </c>
      <c r="W537" s="27"/>
      <c r="X537" s="28" t="s">
        <v>243</v>
      </c>
      <c r="Y537" s="28"/>
      <c r="Z537" s="27">
        <f>0</f>
        <v>0</v>
      </c>
      <c r="AA537" s="27"/>
      <c r="AB537" s="14" t="s">
        <v>243</v>
      </c>
      <c r="AC537" s="27">
        <f>0</f>
        <v>0</v>
      </c>
      <c r="AD537" s="27"/>
      <c r="AE537" s="14" t="s">
        <v>243</v>
      </c>
      <c r="AF537" s="27">
        <f>0</f>
        <v>0</v>
      </c>
      <c r="AG537" s="27"/>
      <c r="AH537" s="14" t="s">
        <v>243</v>
      </c>
      <c r="AI537" s="27">
        <f>0</f>
        <v>0</v>
      </c>
      <c r="AJ537" s="27"/>
      <c r="AK537" s="14" t="s">
        <v>243</v>
      </c>
      <c r="AL537" s="27">
        <f>251390</f>
        <v>251390</v>
      </c>
      <c r="AM537" s="27"/>
      <c r="AN537" s="14" t="s">
        <v>243</v>
      </c>
      <c r="AO537" s="8">
        <f>179388</f>
        <v>179388</v>
      </c>
      <c r="AP537" s="28" t="s">
        <v>243</v>
      </c>
      <c r="AQ537" s="28"/>
      <c r="AR537" s="8">
        <f>0</f>
        <v>0</v>
      </c>
      <c r="AS537" s="14" t="s">
        <v>243</v>
      </c>
      <c r="AT537" s="8">
        <f>0</f>
        <v>0</v>
      </c>
      <c r="AU537" s="14" t="s">
        <v>243</v>
      </c>
      <c r="AV537" s="8">
        <f>0</f>
        <v>0</v>
      </c>
      <c r="AW537" s="14" t="s">
        <v>243</v>
      </c>
      <c r="AX537" s="8">
        <f>0</f>
        <v>0</v>
      </c>
      <c r="AY537" s="14" t="s">
        <v>243</v>
      </c>
      <c r="AZ537" s="27">
        <f>179388</f>
        <v>179388</v>
      </c>
      <c r="BA537" s="27"/>
      <c r="BB537" s="27"/>
      <c r="BC537" s="14" t="s">
        <v>243</v>
      </c>
    </row>
    <row r="538" spans="1:55" s="1" customFormat="1" ht="24" customHeight="1" x14ac:dyDescent="0.2">
      <c r="A538" s="41" t="s">
        <v>854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8" t="s">
        <v>855</v>
      </c>
      <c r="N538" s="38"/>
      <c r="O538" s="38" t="s">
        <v>354</v>
      </c>
      <c r="P538" s="38"/>
      <c r="Q538" s="38"/>
      <c r="R538" s="38"/>
      <c r="S538" s="38" t="s">
        <v>68</v>
      </c>
      <c r="T538" s="38"/>
      <c r="U538" s="38"/>
      <c r="V538" s="33">
        <f>0</f>
        <v>0</v>
      </c>
      <c r="W538" s="33"/>
      <c r="X538" s="34" t="s">
        <v>243</v>
      </c>
      <c r="Y538" s="34"/>
      <c r="Z538" s="33">
        <f>0</f>
        <v>0</v>
      </c>
      <c r="AA538" s="33"/>
      <c r="AB538" s="4" t="s">
        <v>243</v>
      </c>
      <c r="AC538" s="33">
        <f>0</f>
        <v>0</v>
      </c>
      <c r="AD538" s="33"/>
      <c r="AE538" s="4" t="s">
        <v>243</v>
      </c>
      <c r="AF538" s="33">
        <f>0</f>
        <v>0</v>
      </c>
      <c r="AG538" s="33"/>
      <c r="AH538" s="4" t="s">
        <v>243</v>
      </c>
      <c r="AI538" s="33">
        <f>0</f>
        <v>0</v>
      </c>
      <c r="AJ538" s="33"/>
      <c r="AK538" s="4" t="s">
        <v>243</v>
      </c>
      <c r="AL538" s="33">
        <f>0</f>
        <v>0</v>
      </c>
      <c r="AM538" s="33"/>
      <c r="AN538" s="4" t="s">
        <v>243</v>
      </c>
      <c r="AO538" s="6">
        <f>0</f>
        <v>0</v>
      </c>
      <c r="AP538" s="34" t="s">
        <v>243</v>
      </c>
      <c r="AQ538" s="34"/>
      <c r="AR538" s="6">
        <f>0</f>
        <v>0</v>
      </c>
      <c r="AS538" s="4" t="s">
        <v>243</v>
      </c>
      <c r="AT538" s="6">
        <f>0</f>
        <v>0</v>
      </c>
      <c r="AU538" s="4" t="s">
        <v>243</v>
      </c>
      <c r="AV538" s="6">
        <f>0</f>
        <v>0</v>
      </c>
      <c r="AW538" s="4" t="s">
        <v>243</v>
      </c>
      <c r="AX538" s="6">
        <f>0</f>
        <v>0</v>
      </c>
      <c r="AY538" s="4" t="s">
        <v>243</v>
      </c>
      <c r="AZ538" s="33">
        <f>0</f>
        <v>0</v>
      </c>
      <c r="BA538" s="33"/>
      <c r="BB538" s="33"/>
      <c r="BC538" s="4" t="s">
        <v>243</v>
      </c>
    </row>
    <row r="539" spans="1:55" s="1" customFormat="1" ht="14.1" customHeight="1" x14ac:dyDescent="0.2">
      <c r="A539" s="35" t="s">
        <v>856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6" t="s">
        <v>16</v>
      </c>
      <c r="N539" s="36"/>
      <c r="O539" s="36" t="s">
        <v>16</v>
      </c>
      <c r="P539" s="36"/>
      <c r="Q539" s="36"/>
      <c r="R539" s="36"/>
      <c r="S539" s="36" t="s">
        <v>16</v>
      </c>
      <c r="T539" s="36"/>
      <c r="U539" s="36"/>
      <c r="V539" s="29" t="s">
        <v>16</v>
      </c>
      <c r="W539" s="29"/>
      <c r="X539" s="29" t="s">
        <v>16</v>
      </c>
      <c r="Y539" s="29"/>
      <c r="Z539" s="29" t="s">
        <v>16</v>
      </c>
      <c r="AA539" s="29"/>
      <c r="AB539" s="7" t="s">
        <v>16</v>
      </c>
      <c r="AC539" s="29" t="s">
        <v>16</v>
      </c>
      <c r="AD539" s="29"/>
      <c r="AE539" s="7" t="s">
        <v>16</v>
      </c>
      <c r="AF539" s="29" t="s">
        <v>16</v>
      </c>
      <c r="AG539" s="29"/>
      <c r="AH539" s="7" t="s">
        <v>16</v>
      </c>
      <c r="AI539" s="29" t="s">
        <v>16</v>
      </c>
      <c r="AJ539" s="29"/>
      <c r="AK539" s="7" t="s">
        <v>16</v>
      </c>
      <c r="AL539" s="29" t="s">
        <v>16</v>
      </c>
      <c r="AM539" s="29"/>
      <c r="AN539" s="7" t="s">
        <v>16</v>
      </c>
      <c r="AO539" s="7" t="s">
        <v>16</v>
      </c>
      <c r="AP539" s="29" t="s">
        <v>16</v>
      </c>
      <c r="AQ539" s="29"/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7" t="s">
        <v>16</v>
      </c>
      <c r="AZ539" s="29" t="s">
        <v>16</v>
      </c>
      <c r="BA539" s="29"/>
      <c r="BB539" s="29"/>
      <c r="BC539" s="7" t="s">
        <v>16</v>
      </c>
    </row>
    <row r="540" spans="1:55" s="1" customFormat="1" ht="14.1" customHeight="1" x14ac:dyDescent="0.2">
      <c r="A540" s="30" t="s">
        <v>857</v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1" t="s">
        <v>858</v>
      </c>
      <c r="N540" s="31"/>
      <c r="O540" s="31" t="s">
        <v>859</v>
      </c>
      <c r="P540" s="31"/>
      <c r="Q540" s="31"/>
      <c r="R540" s="31"/>
      <c r="S540" s="31" t="s">
        <v>68</v>
      </c>
      <c r="T540" s="31"/>
      <c r="U540" s="31"/>
      <c r="V540" s="27">
        <f t="shared" ref="V540:V546" si="360">0</f>
        <v>0</v>
      </c>
      <c r="W540" s="27"/>
      <c r="X540" s="28" t="s">
        <v>243</v>
      </c>
      <c r="Y540" s="28"/>
      <c r="Z540" s="27">
        <f t="shared" ref="Z540:Z546" si="361">0</f>
        <v>0</v>
      </c>
      <c r="AA540" s="27"/>
      <c r="AB540" s="14" t="s">
        <v>243</v>
      </c>
      <c r="AC540" s="27">
        <f t="shared" ref="AC540:AC546" si="362">0</f>
        <v>0</v>
      </c>
      <c r="AD540" s="27"/>
      <c r="AE540" s="14" t="s">
        <v>243</v>
      </c>
      <c r="AF540" s="27">
        <f t="shared" ref="AF540:AF546" si="363">0</f>
        <v>0</v>
      </c>
      <c r="AG540" s="27"/>
      <c r="AH540" s="14" t="s">
        <v>243</v>
      </c>
      <c r="AI540" s="27">
        <f t="shared" ref="AI540:AI546" si="364">0</f>
        <v>0</v>
      </c>
      <c r="AJ540" s="27"/>
      <c r="AK540" s="14" t="s">
        <v>243</v>
      </c>
      <c r="AL540" s="27">
        <f t="shared" ref="AL540:AL546" si="365">0</f>
        <v>0</v>
      </c>
      <c r="AM540" s="27"/>
      <c r="AN540" s="14" t="s">
        <v>243</v>
      </c>
      <c r="AO540" s="8">
        <f t="shared" ref="AO540:AO546" si="366">0</f>
        <v>0</v>
      </c>
      <c r="AP540" s="28" t="s">
        <v>243</v>
      </c>
      <c r="AQ540" s="28"/>
      <c r="AR540" s="8">
        <f t="shared" ref="AR540:AR546" si="367">0</f>
        <v>0</v>
      </c>
      <c r="AS540" s="14" t="s">
        <v>243</v>
      </c>
      <c r="AT540" s="8">
        <f t="shared" ref="AT540:AT546" si="368">0</f>
        <v>0</v>
      </c>
      <c r="AU540" s="14" t="s">
        <v>243</v>
      </c>
      <c r="AV540" s="8">
        <f t="shared" ref="AV540:AV546" si="369">0</f>
        <v>0</v>
      </c>
      <c r="AW540" s="14" t="s">
        <v>243</v>
      </c>
      <c r="AX540" s="8">
        <f t="shared" ref="AX540:AX546" si="370">0</f>
        <v>0</v>
      </c>
      <c r="AY540" s="14" t="s">
        <v>243</v>
      </c>
      <c r="AZ540" s="27">
        <f t="shared" ref="AZ540:AZ546" si="371">0</f>
        <v>0</v>
      </c>
      <c r="BA540" s="27"/>
      <c r="BB540" s="27"/>
      <c r="BC540" s="14" t="s">
        <v>243</v>
      </c>
    </row>
    <row r="541" spans="1:55" s="1" customFormat="1" ht="24" customHeight="1" x14ac:dyDescent="0.2">
      <c r="A541" s="42" t="s">
        <v>860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38" t="s">
        <v>861</v>
      </c>
      <c r="N541" s="38"/>
      <c r="O541" s="38" t="s">
        <v>351</v>
      </c>
      <c r="P541" s="38"/>
      <c r="Q541" s="38"/>
      <c r="R541" s="38"/>
      <c r="S541" s="38" t="s">
        <v>68</v>
      </c>
      <c r="T541" s="38"/>
      <c r="U541" s="38"/>
      <c r="V541" s="33">
        <f t="shared" si="360"/>
        <v>0</v>
      </c>
      <c r="W541" s="33"/>
      <c r="X541" s="34" t="s">
        <v>243</v>
      </c>
      <c r="Y541" s="34"/>
      <c r="Z541" s="33">
        <f t="shared" si="361"/>
        <v>0</v>
      </c>
      <c r="AA541" s="33"/>
      <c r="AB541" s="4" t="s">
        <v>243</v>
      </c>
      <c r="AC541" s="33">
        <f t="shared" si="362"/>
        <v>0</v>
      </c>
      <c r="AD541" s="33"/>
      <c r="AE541" s="4" t="s">
        <v>243</v>
      </c>
      <c r="AF541" s="33">
        <f t="shared" si="363"/>
        <v>0</v>
      </c>
      <c r="AG541" s="33"/>
      <c r="AH541" s="4" t="s">
        <v>243</v>
      </c>
      <c r="AI541" s="33">
        <f t="shared" si="364"/>
        <v>0</v>
      </c>
      <c r="AJ541" s="33"/>
      <c r="AK541" s="4" t="s">
        <v>243</v>
      </c>
      <c r="AL541" s="33">
        <f t="shared" si="365"/>
        <v>0</v>
      </c>
      <c r="AM541" s="33"/>
      <c r="AN541" s="4" t="s">
        <v>243</v>
      </c>
      <c r="AO541" s="6">
        <f t="shared" si="366"/>
        <v>0</v>
      </c>
      <c r="AP541" s="34" t="s">
        <v>243</v>
      </c>
      <c r="AQ541" s="34"/>
      <c r="AR541" s="6">
        <f t="shared" si="367"/>
        <v>0</v>
      </c>
      <c r="AS541" s="4" t="s">
        <v>243</v>
      </c>
      <c r="AT541" s="6">
        <f t="shared" si="368"/>
        <v>0</v>
      </c>
      <c r="AU541" s="4" t="s">
        <v>243</v>
      </c>
      <c r="AV541" s="6">
        <f t="shared" si="369"/>
        <v>0</v>
      </c>
      <c r="AW541" s="4" t="s">
        <v>243</v>
      </c>
      <c r="AX541" s="6">
        <f t="shared" si="370"/>
        <v>0</v>
      </c>
      <c r="AY541" s="4" t="s">
        <v>243</v>
      </c>
      <c r="AZ541" s="33">
        <f t="shared" si="371"/>
        <v>0</v>
      </c>
      <c r="BA541" s="33"/>
      <c r="BB541" s="33"/>
      <c r="BC541" s="4" t="s">
        <v>243</v>
      </c>
    </row>
    <row r="542" spans="1:55" s="1" customFormat="1" ht="14.1" customHeight="1" x14ac:dyDescent="0.2">
      <c r="A542" s="42" t="s">
        <v>834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38" t="s">
        <v>862</v>
      </c>
      <c r="N542" s="38"/>
      <c r="O542" s="38" t="s">
        <v>863</v>
      </c>
      <c r="P542" s="38"/>
      <c r="Q542" s="38"/>
      <c r="R542" s="38"/>
      <c r="S542" s="38" t="s">
        <v>68</v>
      </c>
      <c r="T542" s="38"/>
      <c r="U542" s="38"/>
      <c r="V542" s="33">
        <f t="shared" si="360"/>
        <v>0</v>
      </c>
      <c r="W542" s="33"/>
      <c r="X542" s="34" t="s">
        <v>243</v>
      </c>
      <c r="Y542" s="34"/>
      <c r="Z542" s="33">
        <f t="shared" si="361"/>
        <v>0</v>
      </c>
      <c r="AA542" s="33"/>
      <c r="AB542" s="4" t="s">
        <v>243</v>
      </c>
      <c r="AC542" s="33">
        <f t="shared" si="362"/>
        <v>0</v>
      </c>
      <c r="AD542" s="33"/>
      <c r="AE542" s="4" t="s">
        <v>243</v>
      </c>
      <c r="AF542" s="33">
        <f t="shared" si="363"/>
        <v>0</v>
      </c>
      <c r="AG542" s="33"/>
      <c r="AH542" s="4" t="s">
        <v>243</v>
      </c>
      <c r="AI542" s="33">
        <f t="shared" si="364"/>
        <v>0</v>
      </c>
      <c r="AJ542" s="33"/>
      <c r="AK542" s="4" t="s">
        <v>243</v>
      </c>
      <c r="AL542" s="33">
        <f t="shared" si="365"/>
        <v>0</v>
      </c>
      <c r="AM542" s="33"/>
      <c r="AN542" s="4" t="s">
        <v>243</v>
      </c>
      <c r="AO542" s="6">
        <f t="shared" si="366"/>
        <v>0</v>
      </c>
      <c r="AP542" s="34" t="s">
        <v>243</v>
      </c>
      <c r="AQ542" s="34"/>
      <c r="AR542" s="6">
        <f t="shared" si="367"/>
        <v>0</v>
      </c>
      <c r="AS542" s="4" t="s">
        <v>243</v>
      </c>
      <c r="AT542" s="6">
        <f t="shared" si="368"/>
        <v>0</v>
      </c>
      <c r="AU542" s="4" t="s">
        <v>243</v>
      </c>
      <c r="AV542" s="6">
        <f t="shared" si="369"/>
        <v>0</v>
      </c>
      <c r="AW542" s="4" t="s">
        <v>243</v>
      </c>
      <c r="AX542" s="6">
        <f t="shared" si="370"/>
        <v>0</v>
      </c>
      <c r="AY542" s="4" t="s">
        <v>243</v>
      </c>
      <c r="AZ542" s="33">
        <f t="shared" si="371"/>
        <v>0</v>
      </c>
      <c r="BA542" s="33"/>
      <c r="BB542" s="33"/>
      <c r="BC542" s="4" t="s">
        <v>243</v>
      </c>
    </row>
    <row r="543" spans="1:55" s="1" customFormat="1" ht="14.1" customHeight="1" x14ac:dyDescent="0.2">
      <c r="A543" s="42" t="s">
        <v>832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38" t="s">
        <v>864</v>
      </c>
      <c r="N543" s="38"/>
      <c r="O543" s="38" t="s">
        <v>865</v>
      </c>
      <c r="P543" s="38"/>
      <c r="Q543" s="38"/>
      <c r="R543" s="38"/>
      <c r="S543" s="38" t="s">
        <v>68</v>
      </c>
      <c r="T543" s="38"/>
      <c r="U543" s="38"/>
      <c r="V543" s="33">
        <f t="shared" si="360"/>
        <v>0</v>
      </c>
      <c r="W543" s="33"/>
      <c r="X543" s="34" t="s">
        <v>243</v>
      </c>
      <c r="Y543" s="34"/>
      <c r="Z543" s="33">
        <f t="shared" si="361"/>
        <v>0</v>
      </c>
      <c r="AA543" s="33"/>
      <c r="AB543" s="4" t="s">
        <v>243</v>
      </c>
      <c r="AC543" s="33">
        <f t="shared" si="362"/>
        <v>0</v>
      </c>
      <c r="AD543" s="33"/>
      <c r="AE543" s="4" t="s">
        <v>243</v>
      </c>
      <c r="AF543" s="33">
        <f t="shared" si="363"/>
        <v>0</v>
      </c>
      <c r="AG543" s="33"/>
      <c r="AH543" s="4" t="s">
        <v>243</v>
      </c>
      <c r="AI543" s="33">
        <f t="shared" si="364"/>
        <v>0</v>
      </c>
      <c r="AJ543" s="33"/>
      <c r="AK543" s="4" t="s">
        <v>243</v>
      </c>
      <c r="AL543" s="33">
        <f t="shared" si="365"/>
        <v>0</v>
      </c>
      <c r="AM543" s="33"/>
      <c r="AN543" s="4" t="s">
        <v>243</v>
      </c>
      <c r="AO543" s="6">
        <f t="shared" si="366"/>
        <v>0</v>
      </c>
      <c r="AP543" s="34" t="s">
        <v>243</v>
      </c>
      <c r="AQ543" s="34"/>
      <c r="AR543" s="6">
        <f t="shared" si="367"/>
        <v>0</v>
      </c>
      <c r="AS543" s="4" t="s">
        <v>243</v>
      </c>
      <c r="AT543" s="6">
        <f t="shared" si="368"/>
        <v>0</v>
      </c>
      <c r="AU543" s="4" t="s">
        <v>243</v>
      </c>
      <c r="AV543" s="6">
        <f t="shared" si="369"/>
        <v>0</v>
      </c>
      <c r="AW543" s="4" t="s">
        <v>243</v>
      </c>
      <c r="AX543" s="6">
        <f t="shared" si="370"/>
        <v>0</v>
      </c>
      <c r="AY543" s="4" t="s">
        <v>243</v>
      </c>
      <c r="AZ543" s="33">
        <f t="shared" si="371"/>
        <v>0</v>
      </c>
      <c r="BA543" s="33"/>
      <c r="BB543" s="33"/>
      <c r="BC543" s="4" t="s">
        <v>243</v>
      </c>
    </row>
    <row r="544" spans="1:55" s="1" customFormat="1" ht="14.1" customHeight="1" x14ac:dyDescent="0.2">
      <c r="A544" s="42" t="s">
        <v>866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38" t="s">
        <v>867</v>
      </c>
      <c r="N544" s="38"/>
      <c r="O544" s="38" t="s">
        <v>354</v>
      </c>
      <c r="P544" s="38"/>
      <c r="Q544" s="38"/>
      <c r="R544" s="38"/>
      <c r="S544" s="38" t="s">
        <v>68</v>
      </c>
      <c r="T544" s="38"/>
      <c r="U544" s="38"/>
      <c r="V544" s="33">
        <f t="shared" si="360"/>
        <v>0</v>
      </c>
      <c r="W544" s="33"/>
      <c r="X544" s="34" t="s">
        <v>243</v>
      </c>
      <c r="Y544" s="34"/>
      <c r="Z544" s="33">
        <f t="shared" si="361"/>
        <v>0</v>
      </c>
      <c r="AA544" s="33"/>
      <c r="AB544" s="4" t="s">
        <v>243</v>
      </c>
      <c r="AC544" s="33">
        <f t="shared" si="362"/>
        <v>0</v>
      </c>
      <c r="AD544" s="33"/>
      <c r="AE544" s="4" t="s">
        <v>243</v>
      </c>
      <c r="AF544" s="33">
        <f t="shared" si="363"/>
        <v>0</v>
      </c>
      <c r="AG544" s="33"/>
      <c r="AH544" s="4" t="s">
        <v>243</v>
      </c>
      <c r="AI544" s="33">
        <f t="shared" si="364"/>
        <v>0</v>
      </c>
      <c r="AJ544" s="33"/>
      <c r="AK544" s="4" t="s">
        <v>243</v>
      </c>
      <c r="AL544" s="33">
        <f t="shared" si="365"/>
        <v>0</v>
      </c>
      <c r="AM544" s="33"/>
      <c r="AN544" s="4" t="s">
        <v>243</v>
      </c>
      <c r="AO544" s="6">
        <f t="shared" si="366"/>
        <v>0</v>
      </c>
      <c r="AP544" s="34" t="s">
        <v>243</v>
      </c>
      <c r="AQ544" s="34"/>
      <c r="AR544" s="6">
        <f t="shared" si="367"/>
        <v>0</v>
      </c>
      <c r="AS544" s="4" t="s">
        <v>243</v>
      </c>
      <c r="AT544" s="6">
        <f t="shared" si="368"/>
        <v>0</v>
      </c>
      <c r="AU544" s="4" t="s">
        <v>243</v>
      </c>
      <c r="AV544" s="6">
        <f t="shared" si="369"/>
        <v>0</v>
      </c>
      <c r="AW544" s="4" t="s">
        <v>243</v>
      </c>
      <c r="AX544" s="6">
        <f t="shared" si="370"/>
        <v>0</v>
      </c>
      <c r="AY544" s="4" t="s">
        <v>243</v>
      </c>
      <c r="AZ544" s="33">
        <f t="shared" si="371"/>
        <v>0</v>
      </c>
      <c r="BA544" s="33"/>
      <c r="BB544" s="33"/>
      <c r="BC544" s="4" t="s">
        <v>243</v>
      </c>
    </row>
    <row r="545" spans="1:55" s="1" customFormat="1" ht="14.1" customHeight="1" x14ac:dyDescent="0.2">
      <c r="A545" s="42" t="s">
        <v>868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38" t="s">
        <v>869</v>
      </c>
      <c r="N545" s="38"/>
      <c r="O545" s="38" t="s">
        <v>354</v>
      </c>
      <c r="P545" s="38"/>
      <c r="Q545" s="38"/>
      <c r="R545" s="38"/>
      <c r="S545" s="38" t="s">
        <v>68</v>
      </c>
      <c r="T545" s="38"/>
      <c r="U545" s="38"/>
      <c r="V545" s="33">
        <f t="shared" si="360"/>
        <v>0</v>
      </c>
      <c r="W545" s="33"/>
      <c r="X545" s="34" t="s">
        <v>243</v>
      </c>
      <c r="Y545" s="34"/>
      <c r="Z545" s="33">
        <f t="shared" si="361"/>
        <v>0</v>
      </c>
      <c r="AA545" s="33"/>
      <c r="AB545" s="4" t="s">
        <v>243</v>
      </c>
      <c r="AC545" s="33">
        <f t="shared" si="362"/>
        <v>0</v>
      </c>
      <c r="AD545" s="33"/>
      <c r="AE545" s="4" t="s">
        <v>243</v>
      </c>
      <c r="AF545" s="33">
        <f t="shared" si="363"/>
        <v>0</v>
      </c>
      <c r="AG545" s="33"/>
      <c r="AH545" s="4" t="s">
        <v>243</v>
      </c>
      <c r="AI545" s="33">
        <f t="shared" si="364"/>
        <v>0</v>
      </c>
      <c r="AJ545" s="33"/>
      <c r="AK545" s="4" t="s">
        <v>243</v>
      </c>
      <c r="AL545" s="33">
        <f t="shared" si="365"/>
        <v>0</v>
      </c>
      <c r="AM545" s="33"/>
      <c r="AN545" s="4" t="s">
        <v>243</v>
      </c>
      <c r="AO545" s="6">
        <f t="shared" si="366"/>
        <v>0</v>
      </c>
      <c r="AP545" s="34" t="s">
        <v>243</v>
      </c>
      <c r="AQ545" s="34"/>
      <c r="AR545" s="6">
        <f t="shared" si="367"/>
        <v>0</v>
      </c>
      <c r="AS545" s="4" t="s">
        <v>243</v>
      </c>
      <c r="AT545" s="6">
        <f t="shared" si="368"/>
        <v>0</v>
      </c>
      <c r="AU545" s="4" t="s">
        <v>243</v>
      </c>
      <c r="AV545" s="6">
        <f t="shared" si="369"/>
        <v>0</v>
      </c>
      <c r="AW545" s="4" t="s">
        <v>243</v>
      </c>
      <c r="AX545" s="6">
        <f t="shared" si="370"/>
        <v>0</v>
      </c>
      <c r="AY545" s="4" t="s">
        <v>243</v>
      </c>
      <c r="AZ545" s="33">
        <f t="shared" si="371"/>
        <v>0</v>
      </c>
      <c r="BA545" s="33"/>
      <c r="BB545" s="33"/>
      <c r="BC545" s="4" t="s">
        <v>243</v>
      </c>
    </row>
    <row r="546" spans="1:55" s="1" customFormat="1" ht="14.1" customHeight="1" x14ac:dyDescent="0.2">
      <c r="A546" s="41" t="s">
        <v>870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8" t="s">
        <v>871</v>
      </c>
      <c r="N546" s="38"/>
      <c r="O546" s="38" t="s">
        <v>354</v>
      </c>
      <c r="P546" s="38"/>
      <c r="Q546" s="38"/>
      <c r="R546" s="38"/>
      <c r="S546" s="38" t="s">
        <v>68</v>
      </c>
      <c r="T546" s="38"/>
      <c r="U546" s="38"/>
      <c r="V546" s="33">
        <f t="shared" si="360"/>
        <v>0</v>
      </c>
      <c r="W546" s="33"/>
      <c r="X546" s="34" t="s">
        <v>243</v>
      </c>
      <c r="Y546" s="34"/>
      <c r="Z546" s="33">
        <f t="shared" si="361"/>
        <v>0</v>
      </c>
      <c r="AA546" s="33"/>
      <c r="AB546" s="4" t="s">
        <v>243</v>
      </c>
      <c r="AC546" s="33">
        <f t="shared" si="362"/>
        <v>0</v>
      </c>
      <c r="AD546" s="33"/>
      <c r="AE546" s="4" t="s">
        <v>243</v>
      </c>
      <c r="AF546" s="33">
        <f t="shared" si="363"/>
        <v>0</v>
      </c>
      <c r="AG546" s="33"/>
      <c r="AH546" s="4" t="s">
        <v>243</v>
      </c>
      <c r="AI546" s="33">
        <f t="shared" si="364"/>
        <v>0</v>
      </c>
      <c r="AJ546" s="33"/>
      <c r="AK546" s="4" t="s">
        <v>243</v>
      </c>
      <c r="AL546" s="33">
        <f t="shared" si="365"/>
        <v>0</v>
      </c>
      <c r="AM546" s="33"/>
      <c r="AN546" s="4" t="s">
        <v>243</v>
      </c>
      <c r="AO546" s="6">
        <f t="shared" si="366"/>
        <v>0</v>
      </c>
      <c r="AP546" s="34" t="s">
        <v>243</v>
      </c>
      <c r="AQ546" s="34"/>
      <c r="AR546" s="6">
        <f t="shared" si="367"/>
        <v>0</v>
      </c>
      <c r="AS546" s="4" t="s">
        <v>243</v>
      </c>
      <c r="AT546" s="6">
        <f t="shared" si="368"/>
        <v>0</v>
      </c>
      <c r="AU546" s="4" t="s">
        <v>243</v>
      </c>
      <c r="AV546" s="6">
        <f t="shared" si="369"/>
        <v>0</v>
      </c>
      <c r="AW546" s="4" t="s">
        <v>243</v>
      </c>
      <c r="AX546" s="6">
        <f t="shared" si="370"/>
        <v>0</v>
      </c>
      <c r="AY546" s="4" t="s">
        <v>243</v>
      </c>
      <c r="AZ546" s="33">
        <f t="shared" si="371"/>
        <v>0</v>
      </c>
      <c r="BA546" s="33"/>
      <c r="BB546" s="33"/>
      <c r="BC546" s="4" t="s">
        <v>243</v>
      </c>
    </row>
    <row r="547" spans="1:55" s="1" customFormat="1" ht="14.1" customHeight="1" x14ac:dyDescent="0.2">
      <c r="A547" s="35" t="s">
        <v>856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6" t="s">
        <v>16</v>
      </c>
      <c r="N547" s="36"/>
      <c r="O547" s="36" t="s">
        <v>16</v>
      </c>
      <c r="P547" s="36"/>
      <c r="Q547" s="36"/>
      <c r="R547" s="36"/>
      <c r="S547" s="36" t="s">
        <v>16</v>
      </c>
      <c r="T547" s="36"/>
      <c r="U547" s="36"/>
      <c r="V547" s="29" t="s">
        <v>16</v>
      </c>
      <c r="W547" s="29"/>
      <c r="X547" s="29" t="s">
        <v>16</v>
      </c>
      <c r="Y547" s="29"/>
      <c r="Z547" s="29" t="s">
        <v>16</v>
      </c>
      <c r="AA547" s="29"/>
      <c r="AB547" s="7" t="s">
        <v>16</v>
      </c>
      <c r="AC547" s="29" t="s">
        <v>16</v>
      </c>
      <c r="AD547" s="29"/>
      <c r="AE547" s="7" t="s">
        <v>16</v>
      </c>
      <c r="AF547" s="29" t="s">
        <v>16</v>
      </c>
      <c r="AG547" s="29"/>
      <c r="AH547" s="7" t="s">
        <v>16</v>
      </c>
      <c r="AI547" s="29" t="s">
        <v>16</v>
      </c>
      <c r="AJ547" s="29"/>
      <c r="AK547" s="7" t="s">
        <v>16</v>
      </c>
      <c r="AL547" s="29" t="s">
        <v>16</v>
      </c>
      <c r="AM547" s="29"/>
      <c r="AN547" s="7" t="s">
        <v>16</v>
      </c>
      <c r="AO547" s="7" t="s">
        <v>16</v>
      </c>
      <c r="AP547" s="29" t="s">
        <v>16</v>
      </c>
      <c r="AQ547" s="29"/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7" t="s">
        <v>16</v>
      </c>
      <c r="AZ547" s="29" t="s">
        <v>16</v>
      </c>
      <c r="BA547" s="29"/>
      <c r="BB547" s="29"/>
      <c r="BC547" s="7" t="s">
        <v>16</v>
      </c>
    </row>
    <row r="548" spans="1:55" s="1" customFormat="1" ht="14.1" customHeight="1" x14ac:dyDescent="0.2">
      <c r="A548" s="30" t="s">
        <v>857</v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1" t="s">
        <v>872</v>
      </c>
      <c r="N548" s="31"/>
      <c r="O548" s="31" t="s">
        <v>859</v>
      </c>
      <c r="P548" s="31"/>
      <c r="Q548" s="31"/>
      <c r="R548" s="31"/>
      <c r="S548" s="31" t="s">
        <v>68</v>
      </c>
      <c r="T548" s="31"/>
      <c r="U548" s="31"/>
      <c r="V548" s="27">
        <f t="shared" ref="V548:V553" si="372">0</f>
        <v>0</v>
      </c>
      <c r="W548" s="27"/>
      <c r="X548" s="28" t="s">
        <v>243</v>
      </c>
      <c r="Y548" s="28"/>
      <c r="Z548" s="27">
        <f t="shared" ref="Z548:Z556" si="373">0</f>
        <v>0</v>
      </c>
      <c r="AA548" s="27"/>
      <c r="AB548" s="14" t="s">
        <v>243</v>
      </c>
      <c r="AC548" s="27">
        <f t="shared" ref="AC548:AC556" si="374">0</f>
        <v>0</v>
      </c>
      <c r="AD548" s="27"/>
      <c r="AE548" s="14" t="s">
        <v>243</v>
      </c>
      <c r="AF548" s="27">
        <f t="shared" ref="AF548:AF556" si="375">0</f>
        <v>0</v>
      </c>
      <c r="AG548" s="27"/>
      <c r="AH548" s="14" t="s">
        <v>243</v>
      </c>
      <c r="AI548" s="27">
        <f t="shared" ref="AI548:AI556" si="376">0</f>
        <v>0</v>
      </c>
      <c r="AJ548" s="27"/>
      <c r="AK548" s="14" t="s">
        <v>243</v>
      </c>
      <c r="AL548" s="27">
        <f t="shared" ref="AL548:AL553" si="377">0</f>
        <v>0</v>
      </c>
      <c r="AM548" s="27"/>
      <c r="AN548" s="14" t="s">
        <v>243</v>
      </c>
      <c r="AO548" s="8">
        <f t="shared" ref="AO548:AO553" si="378">0</f>
        <v>0</v>
      </c>
      <c r="AP548" s="28" t="s">
        <v>243</v>
      </c>
      <c r="AQ548" s="28"/>
      <c r="AR548" s="8">
        <f t="shared" ref="AR548:AR556" si="379">0</f>
        <v>0</v>
      </c>
      <c r="AS548" s="14" t="s">
        <v>243</v>
      </c>
      <c r="AT548" s="8">
        <f t="shared" ref="AT548:AT556" si="380">0</f>
        <v>0</v>
      </c>
      <c r="AU548" s="14" t="s">
        <v>243</v>
      </c>
      <c r="AV548" s="8">
        <f t="shared" ref="AV548:AV556" si="381">0</f>
        <v>0</v>
      </c>
      <c r="AW548" s="14" t="s">
        <v>243</v>
      </c>
      <c r="AX548" s="8">
        <f t="shared" ref="AX548:AX556" si="382">0</f>
        <v>0</v>
      </c>
      <c r="AY548" s="14" t="s">
        <v>243</v>
      </c>
      <c r="AZ548" s="27">
        <f t="shared" ref="AZ548:AZ553" si="383">0</f>
        <v>0</v>
      </c>
      <c r="BA548" s="27"/>
      <c r="BB548" s="27"/>
      <c r="BC548" s="14" t="s">
        <v>243</v>
      </c>
    </row>
    <row r="549" spans="1:55" s="1" customFormat="1" ht="24" customHeight="1" x14ac:dyDescent="0.2">
      <c r="A549" s="42" t="s">
        <v>860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38" t="s">
        <v>873</v>
      </c>
      <c r="N549" s="38"/>
      <c r="O549" s="38" t="s">
        <v>351</v>
      </c>
      <c r="P549" s="38"/>
      <c r="Q549" s="38"/>
      <c r="R549" s="38"/>
      <c r="S549" s="38" t="s">
        <v>68</v>
      </c>
      <c r="T549" s="38"/>
      <c r="U549" s="38"/>
      <c r="V549" s="33">
        <f t="shared" si="372"/>
        <v>0</v>
      </c>
      <c r="W549" s="33"/>
      <c r="X549" s="34" t="s">
        <v>243</v>
      </c>
      <c r="Y549" s="34"/>
      <c r="Z549" s="33">
        <f t="shared" si="373"/>
        <v>0</v>
      </c>
      <c r="AA549" s="33"/>
      <c r="AB549" s="4" t="s">
        <v>243</v>
      </c>
      <c r="AC549" s="33">
        <f t="shared" si="374"/>
        <v>0</v>
      </c>
      <c r="AD549" s="33"/>
      <c r="AE549" s="4" t="s">
        <v>243</v>
      </c>
      <c r="AF549" s="33">
        <f t="shared" si="375"/>
        <v>0</v>
      </c>
      <c r="AG549" s="33"/>
      <c r="AH549" s="4" t="s">
        <v>243</v>
      </c>
      <c r="AI549" s="33">
        <f t="shared" si="376"/>
        <v>0</v>
      </c>
      <c r="AJ549" s="33"/>
      <c r="AK549" s="4" t="s">
        <v>243</v>
      </c>
      <c r="AL549" s="33">
        <f t="shared" si="377"/>
        <v>0</v>
      </c>
      <c r="AM549" s="33"/>
      <c r="AN549" s="4" t="s">
        <v>243</v>
      </c>
      <c r="AO549" s="6">
        <f t="shared" si="378"/>
        <v>0</v>
      </c>
      <c r="AP549" s="34" t="s">
        <v>243</v>
      </c>
      <c r="AQ549" s="34"/>
      <c r="AR549" s="6">
        <f t="shared" si="379"/>
        <v>0</v>
      </c>
      <c r="AS549" s="4" t="s">
        <v>243</v>
      </c>
      <c r="AT549" s="6">
        <f t="shared" si="380"/>
        <v>0</v>
      </c>
      <c r="AU549" s="4" t="s">
        <v>243</v>
      </c>
      <c r="AV549" s="6">
        <f t="shared" si="381"/>
        <v>0</v>
      </c>
      <c r="AW549" s="4" t="s">
        <v>243</v>
      </c>
      <c r="AX549" s="6">
        <f t="shared" si="382"/>
        <v>0</v>
      </c>
      <c r="AY549" s="4" t="s">
        <v>243</v>
      </c>
      <c r="AZ549" s="33">
        <f t="shared" si="383"/>
        <v>0</v>
      </c>
      <c r="BA549" s="33"/>
      <c r="BB549" s="33"/>
      <c r="BC549" s="4" t="s">
        <v>243</v>
      </c>
    </row>
    <row r="550" spans="1:55" s="1" customFormat="1" ht="14.1" customHeight="1" x14ac:dyDescent="0.2">
      <c r="A550" s="42" t="s">
        <v>834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38" t="s">
        <v>874</v>
      </c>
      <c r="N550" s="38"/>
      <c r="O550" s="38" t="s">
        <v>863</v>
      </c>
      <c r="P550" s="38"/>
      <c r="Q550" s="38"/>
      <c r="R550" s="38"/>
      <c r="S550" s="38" t="s">
        <v>68</v>
      </c>
      <c r="T550" s="38"/>
      <c r="U550" s="38"/>
      <c r="V550" s="33">
        <f t="shared" si="372"/>
        <v>0</v>
      </c>
      <c r="W550" s="33"/>
      <c r="X550" s="34" t="s">
        <v>243</v>
      </c>
      <c r="Y550" s="34"/>
      <c r="Z550" s="33">
        <f t="shared" si="373"/>
        <v>0</v>
      </c>
      <c r="AA550" s="33"/>
      <c r="AB550" s="4" t="s">
        <v>243</v>
      </c>
      <c r="AC550" s="33">
        <f t="shared" si="374"/>
        <v>0</v>
      </c>
      <c r="AD550" s="33"/>
      <c r="AE550" s="4" t="s">
        <v>243</v>
      </c>
      <c r="AF550" s="33">
        <f t="shared" si="375"/>
        <v>0</v>
      </c>
      <c r="AG550" s="33"/>
      <c r="AH550" s="4" t="s">
        <v>243</v>
      </c>
      <c r="AI550" s="33">
        <f t="shared" si="376"/>
        <v>0</v>
      </c>
      <c r="AJ550" s="33"/>
      <c r="AK550" s="4" t="s">
        <v>243</v>
      </c>
      <c r="AL550" s="33">
        <f t="shared" si="377"/>
        <v>0</v>
      </c>
      <c r="AM550" s="33"/>
      <c r="AN550" s="4" t="s">
        <v>243</v>
      </c>
      <c r="AO550" s="6">
        <f t="shared" si="378"/>
        <v>0</v>
      </c>
      <c r="AP550" s="34" t="s">
        <v>243</v>
      </c>
      <c r="AQ550" s="34"/>
      <c r="AR550" s="6">
        <f t="shared" si="379"/>
        <v>0</v>
      </c>
      <c r="AS550" s="4" t="s">
        <v>243</v>
      </c>
      <c r="AT550" s="6">
        <f t="shared" si="380"/>
        <v>0</v>
      </c>
      <c r="AU550" s="4" t="s">
        <v>243</v>
      </c>
      <c r="AV550" s="6">
        <f t="shared" si="381"/>
        <v>0</v>
      </c>
      <c r="AW550" s="4" t="s">
        <v>243</v>
      </c>
      <c r="AX550" s="6">
        <f t="shared" si="382"/>
        <v>0</v>
      </c>
      <c r="AY550" s="4" t="s">
        <v>243</v>
      </c>
      <c r="AZ550" s="33">
        <f t="shared" si="383"/>
        <v>0</v>
      </c>
      <c r="BA550" s="33"/>
      <c r="BB550" s="33"/>
      <c r="BC550" s="4" t="s">
        <v>243</v>
      </c>
    </row>
    <row r="551" spans="1:55" s="1" customFormat="1" ht="14.1" customHeight="1" x14ac:dyDescent="0.2">
      <c r="A551" s="42" t="s">
        <v>832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38" t="s">
        <v>875</v>
      </c>
      <c r="N551" s="38"/>
      <c r="O551" s="38" t="s">
        <v>865</v>
      </c>
      <c r="P551" s="38"/>
      <c r="Q551" s="38"/>
      <c r="R551" s="38"/>
      <c r="S551" s="38" t="s">
        <v>68</v>
      </c>
      <c r="T551" s="38"/>
      <c r="U551" s="38"/>
      <c r="V551" s="33">
        <f t="shared" si="372"/>
        <v>0</v>
      </c>
      <c r="W551" s="33"/>
      <c r="X551" s="34" t="s">
        <v>243</v>
      </c>
      <c r="Y551" s="34"/>
      <c r="Z551" s="33">
        <f t="shared" si="373"/>
        <v>0</v>
      </c>
      <c r="AA551" s="33"/>
      <c r="AB551" s="4" t="s">
        <v>243</v>
      </c>
      <c r="AC551" s="33">
        <f t="shared" si="374"/>
        <v>0</v>
      </c>
      <c r="AD551" s="33"/>
      <c r="AE551" s="4" t="s">
        <v>243</v>
      </c>
      <c r="AF551" s="33">
        <f t="shared" si="375"/>
        <v>0</v>
      </c>
      <c r="AG551" s="33"/>
      <c r="AH551" s="4" t="s">
        <v>243</v>
      </c>
      <c r="AI551" s="33">
        <f t="shared" si="376"/>
        <v>0</v>
      </c>
      <c r="AJ551" s="33"/>
      <c r="AK551" s="4" t="s">
        <v>243</v>
      </c>
      <c r="AL551" s="33">
        <f t="shared" si="377"/>
        <v>0</v>
      </c>
      <c r="AM551" s="33"/>
      <c r="AN551" s="4" t="s">
        <v>243</v>
      </c>
      <c r="AO551" s="6">
        <f t="shared" si="378"/>
        <v>0</v>
      </c>
      <c r="AP551" s="34" t="s">
        <v>243</v>
      </c>
      <c r="AQ551" s="34"/>
      <c r="AR551" s="6">
        <f t="shared" si="379"/>
        <v>0</v>
      </c>
      <c r="AS551" s="4" t="s">
        <v>243</v>
      </c>
      <c r="AT551" s="6">
        <f t="shared" si="380"/>
        <v>0</v>
      </c>
      <c r="AU551" s="4" t="s">
        <v>243</v>
      </c>
      <c r="AV551" s="6">
        <f t="shared" si="381"/>
        <v>0</v>
      </c>
      <c r="AW551" s="4" t="s">
        <v>243</v>
      </c>
      <c r="AX551" s="6">
        <f t="shared" si="382"/>
        <v>0</v>
      </c>
      <c r="AY551" s="4" t="s">
        <v>243</v>
      </c>
      <c r="AZ551" s="33">
        <f t="shared" si="383"/>
        <v>0</v>
      </c>
      <c r="BA551" s="33"/>
      <c r="BB551" s="33"/>
      <c r="BC551" s="4" t="s">
        <v>243</v>
      </c>
    </row>
    <row r="552" spans="1:55" s="1" customFormat="1" ht="14.1" customHeight="1" x14ac:dyDescent="0.2">
      <c r="A552" s="42" t="s">
        <v>866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38" t="s">
        <v>876</v>
      </c>
      <c r="N552" s="38"/>
      <c r="O552" s="38" t="s">
        <v>354</v>
      </c>
      <c r="P552" s="38"/>
      <c r="Q552" s="38"/>
      <c r="R552" s="38"/>
      <c r="S552" s="38" t="s">
        <v>68</v>
      </c>
      <c r="T552" s="38"/>
      <c r="U552" s="38"/>
      <c r="V552" s="33">
        <f t="shared" si="372"/>
        <v>0</v>
      </c>
      <c r="W552" s="33"/>
      <c r="X552" s="34" t="s">
        <v>243</v>
      </c>
      <c r="Y552" s="34"/>
      <c r="Z552" s="33">
        <f t="shared" si="373"/>
        <v>0</v>
      </c>
      <c r="AA552" s="33"/>
      <c r="AB552" s="4" t="s">
        <v>243</v>
      </c>
      <c r="AC552" s="33">
        <f t="shared" si="374"/>
        <v>0</v>
      </c>
      <c r="AD552" s="33"/>
      <c r="AE552" s="4" t="s">
        <v>243</v>
      </c>
      <c r="AF552" s="33">
        <f t="shared" si="375"/>
        <v>0</v>
      </c>
      <c r="AG552" s="33"/>
      <c r="AH552" s="4" t="s">
        <v>243</v>
      </c>
      <c r="AI552" s="33">
        <f t="shared" si="376"/>
        <v>0</v>
      </c>
      <c r="AJ552" s="33"/>
      <c r="AK552" s="4" t="s">
        <v>243</v>
      </c>
      <c r="AL552" s="33">
        <f t="shared" si="377"/>
        <v>0</v>
      </c>
      <c r="AM552" s="33"/>
      <c r="AN552" s="4" t="s">
        <v>243</v>
      </c>
      <c r="AO552" s="6">
        <f t="shared" si="378"/>
        <v>0</v>
      </c>
      <c r="AP552" s="34" t="s">
        <v>243</v>
      </c>
      <c r="AQ552" s="34"/>
      <c r="AR552" s="6">
        <f t="shared" si="379"/>
        <v>0</v>
      </c>
      <c r="AS552" s="4" t="s">
        <v>243</v>
      </c>
      <c r="AT552" s="6">
        <f t="shared" si="380"/>
        <v>0</v>
      </c>
      <c r="AU552" s="4" t="s">
        <v>243</v>
      </c>
      <c r="AV552" s="6">
        <f t="shared" si="381"/>
        <v>0</v>
      </c>
      <c r="AW552" s="4" t="s">
        <v>243</v>
      </c>
      <c r="AX552" s="6">
        <f t="shared" si="382"/>
        <v>0</v>
      </c>
      <c r="AY552" s="4" t="s">
        <v>243</v>
      </c>
      <c r="AZ552" s="33">
        <f t="shared" si="383"/>
        <v>0</v>
      </c>
      <c r="BA552" s="33"/>
      <c r="BB552" s="33"/>
      <c r="BC552" s="4" t="s">
        <v>243</v>
      </c>
    </row>
    <row r="553" spans="1:55" s="1" customFormat="1" ht="14.1" customHeight="1" x14ac:dyDescent="0.2">
      <c r="A553" s="42" t="s">
        <v>868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38" t="s">
        <v>877</v>
      </c>
      <c r="N553" s="38"/>
      <c r="O553" s="38" t="s">
        <v>354</v>
      </c>
      <c r="P553" s="38"/>
      <c r="Q553" s="38"/>
      <c r="R553" s="38"/>
      <c r="S553" s="38" t="s">
        <v>68</v>
      </c>
      <c r="T553" s="38"/>
      <c r="U553" s="38"/>
      <c r="V553" s="33">
        <f t="shared" si="372"/>
        <v>0</v>
      </c>
      <c r="W553" s="33"/>
      <c r="X553" s="34" t="s">
        <v>243</v>
      </c>
      <c r="Y553" s="34"/>
      <c r="Z553" s="33">
        <f t="shared" si="373"/>
        <v>0</v>
      </c>
      <c r="AA553" s="33"/>
      <c r="AB553" s="4" t="s">
        <v>243</v>
      </c>
      <c r="AC553" s="33">
        <f t="shared" si="374"/>
        <v>0</v>
      </c>
      <c r="AD553" s="33"/>
      <c r="AE553" s="4" t="s">
        <v>243</v>
      </c>
      <c r="AF553" s="33">
        <f t="shared" si="375"/>
        <v>0</v>
      </c>
      <c r="AG553" s="33"/>
      <c r="AH553" s="4" t="s">
        <v>243</v>
      </c>
      <c r="AI553" s="33">
        <f t="shared" si="376"/>
        <v>0</v>
      </c>
      <c r="AJ553" s="33"/>
      <c r="AK553" s="4" t="s">
        <v>243</v>
      </c>
      <c r="AL553" s="33">
        <f t="shared" si="377"/>
        <v>0</v>
      </c>
      <c r="AM553" s="33"/>
      <c r="AN553" s="4" t="s">
        <v>243</v>
      </c>
      <c r="AO553" s="6">
        <f t="shared" si="378"/>
        <v>0</v>
      </c>
      <c r="AP553" s="34" t="s">
        <v>243</v>
      </c>
      <c r="AQ553" s="34"/>
      <c r="AR553" s="6">
        <f t="shared" si="379"/>
        <v>0</v>
      </c>
      <c r="AS553" s="4" t="s">
        <v>243</v>
      </c>
      <c r="AT553" s="6">
        <f t="shared" si="380"/>
        <v>0</v>
      </c>
      <c r="AU553" s="4" t="s">
        <v>243</v>
      </c>
      <c r="AV553" s="6">
        <f t="shared" si="381"/>
        <v>0</v>
      </c>
      <c r="AW553" s="4" t="s">
        <v>243</v>
      </c>
      <c r="AX553" s="6">
        <f t="shared" si="382"/>
        <v>0</v>
      </c>
      <c r="AY553" s="4" t="s">
        <v>243</v>
      </c>
      <c r="AZ553" s="33">
        <f t="shared" si="383"/>
        <v>0</v>
      </c>
      <c r="BA553" s="33"/>
      <c r="BB553" s="33"/>
      <c r="BC553" s="4" t="s">
        <v>243</v>
      </c>
    </row>
    <row r="554" spans="1:55" s="1" customFormat="1" ht="14.1" customHeight="1" x14ac:dyDescent="0.2">
      <c r="A554" s="41" t="s">
        <v>726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8" t="s">
        <v>878</v>
      </c>
      <c r="N554" s="38"/>
      <c r="O554" s="38" t="s">
        <v>400</v>
      </c>
      <c r="P554" s="38"/>
      <c r="Q554" s="38"/>
      <c r="R554" s="38"/>
      <c r="S554" s="38" t="s">
        <v>68</v>
      </c>
      <c r="T554" s="38"/>
      <c r="U554" s="38"/>
      <c r="V554" s="33">
        <f>10134836</f>
        <v>10134836</v>
      </c>
      <c r="W554" s="33"/>
      <c r="X554" s="34" t="s">
        <v>243</v>
      </c>
      <c r="Y554" s="34"/>
      <c r="Z554" s="33">
        <f t="shared" si="373"/>
        <v>0</v>
      </c>
      <c r="AA554" s="33"/>
      <c r="AB554" s="4" t="s">
        <v>243</v>
      </c>
      <c r="AC554" s="33">
        <f t="shared" si="374"/>
        <v>0</v>
      </c>
      <c r="AD554" s="33"/>
      <c r="AE554" s="4" t="s">
        <v>243</v>
      </c>
      <c r="AF554" s="33">
        <f t="shared" si="375"/>
        <v>0</v>
      </c>
      <c r="AG554" s="33"/>
      <c r="AH554" s="4" t="s">
        <v>243</v>
      </c>
      <c r="AI554" s="33">
        <f t="shared" si="376"/>
        <v>0</v>
      </c>
      <c r="AJ554" s="33"/>
      <c r="AK554" s="4" t="s">
        <v>243</v>
      </c>
      <c r="AL554" s="33">
        <f>10134836</f>
        <v>10134836</v>
      </c>
      <c r="AM554" s="33"/>
      <c r="AN554" s="4" t="s">
        <v>243</v>
      </c>
      <c r="AO554" s="6">
        <f>7680328.1</f>
        <v>7680328.0999999996</v>
      </c>
      <c r="AP554" s="34" t="s">
        <v>243</v>
      </c>
      <c r="AQ554" s="34"/>
      <c r="AR554" s="6">
        <f t="shared" si="379"/>
        <v>0</v>
      </c>
      <c r="AS554" s="4" t="s">
        <v>243</v>
      </c>
      <c r="AT554" s="6">
        <f t="shared" si="380"/>
        <v>0</v>
      </c>
      <c r="AU554" s="4" t="s">
        <v>243</v>
      </c>
      <c r="AV554" s="6">
        <f t="shared" si="381"/>
        <v>0</v>
      </c>
      <c r="AW554" s="4" t="s">
        <v>243</v>
      </c>
      <c r="AX554" s="6">
        <f t="shared" si="382"/>
        <v>0</v>
      </c>
      <c r="AY554" s="4" t="s">
        <v>243</v>
      </c>
      <c r="AZ554" s="33">
        <f>7680328.1</f>
        <v>7680328.0999999996</v>
      </c>
      <c r="BA554" s="33"/>
      <c r="BB554" s="33"/>
      <c r="BC554" s="4" t="s">
        <v>243</v>
      </c>
    </row>
    <row r="555" spans="1:55" s="1" customFormat="1" ht="14.1" customHeight="1" x14ac:dyDescent="0.2">
      <c r="A555" s="41" t="s">
        <v>730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8" t="s">
        <v>879</v>
      </c>
      <c r="N555" s="38"/>
      <c r="O555" s="38" t="s">
        <v>412</v>
      </c>
      <c r="P555" s="38"/>
      <c r="Q555" s="38"/>
      <c r="R555" s="38"/>
      <c r="S555" s="38" t="s">
        <v>68</v>
      </c>
      <c r="T555" s="38"/>
      <c r="U555" s="38"/>
      <c r="V555" s="33">
        <f>0</f>
        <v>0</v>
      </c>
      <c r="W555" s="33"/>
      <c r="X555" s="34" t="s">
        <v>243</v>
      </c>
      <c r="Y555" s="34"/>
      <c r="Z555" s="33">
        <f t="shared" si="373"/>
        <v>0</v>
      </c>
      <c r="AA555" s="33"/>
      <c r="AB555" s="4" t="s">
        <v>243</v>
      </c>
      <c r="AC555" s="33">
        <f t="shared" si="374"/>
        <v>0</v>
      </c>
      <c r="AD555" s="33"/>
      <c r="AE555" s="4" t="s">
        <v>243</v>
      </c>
      <c r="AF555" s="33">
        <f t="shared" si="375"/>
        <v>0</v>
      </c>
      <c r="AG555" s="33"/>
      <c r="AH555" s="4" t="s">
        <v>243</v>
      </c>
      <c r="AI555" s="33">
        <f t="shared" si="376"/>
        <v>0</v>
      </c>
      <c r="AJ555" s="33"/>
      <c r="AK555" s="4" t="s">
        <v>243</v>
      </c>
      <c r="AL555" s="33">
        <f>0</f>
        <v>0</v>
      </c>
      <c r="AM555" s="33"/>
      <c r="AN555" s="4" t="s">
        <v>243</v>
      </c>
      <c r="AO555" s="6">
        <f>0</f>
        <v>0</v>
      </c>
      <c r="AP555" s="34" t="s">
        <v>243</v>
      </c>
      <c r="AQ555" s="34"/>
      <c r="AR555" s="6">
        <f t="shared" si="379"/>
        <v>0</v>
      </c>
      <c r="AS555" s="4" t="s">
        <v>243</v>
      </c>
      <c r="AT555" s="6">
        <f t="shared" si="380"/>
        <v>0</v>
      </c>
      <c r="AU555" s="4" t="s">
        <v>243</v>
      </c>
      <c r="AV555" s="6">
        <f t="shared" si="381"/>
        <v>0</v>
      </c>
      <c r="AW555" s="4" t="s">
        <v>243</v>
      </c>
      <c r="AX555" s="6">
        <f t="shared" si="382"/>
        <v>0</v>
      </c>
      <c r="AY555" s="4" t="s">
        <v>243</v>
      </c>
      <c r="AZ555" s="33">
        <f>0</f>
        <v>0</v>
      </c>
      <c r="BA555" s="33"/>
      <c r="BB555" s="33"/>
      <c r="BC555" s="4" t="s">
        <v>243</v>
      </c>
    </row>
    <row r="556" spans="1:55" s="1" customFormat="1" ht="14.1" customHeight="1" x14ac:dyDescent="0.2">
      <c r="A556" s="41" t="s">
        <v>880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8" t="s">
        <v>881</v>
      </c>
      <c r="N556" s="38"/>
      <c r="O556" s="38" t="s">
        <v>412</v>
      </c>
      <c r="P556" s="38"/>
      <c r="Q556" s="38"/>
      <c r="R556" s="38"/>
      <c r="S556" s="38" t="s">
        <v>68</v>
      </c>
      <c r="T556" s="38"/>
      <c r="U556" s="38"/>
      <c r="V556" s="33">
        <f>0</f>
        <v>0</v>
      </c>
      <c r="W556" s="33"/>
      <c r="X556" s="34" t="s">
        <v>243</v>
      </c>
      <c r="Y556" s="34"/>
      <c r="Z556" s="33">
        <f t="shared" si="373"/>
        <v>0</v>
      </c>
      <c r="AA556" s="33"/>
      <c r="AB556" s="4" t="s">
        <v>243</v>
      </c>
      <c r="AC556" s="33">
        <f t="shared" si="374"/>
        <v>0</v>
      </c>
      <c r="AD556" s="33"/>
      <c r="AE556" s="4" t="s">
        <v>243</v>
      </c>
      <c r="AF556" s="33">
        <f t="shared" si="375"/>
        <v>0</v>
      </c>
      <c r="AG556" s="33"/>
      <c r="AH556" s="4" t="s">
        <v>243</v>
      </c>
      <c r="AI556" s="33">
        <f t="shared" si="376"/>
        <v>0</v>
      </c>
      <c r="AJ556" s="33"/>
      <c r="AK556" s="4" t="s">
        <v>243</v>
      </c>
      <c r="AL556" s="33">
        <f>0</f>
        <v>0</v>
      </c>
      <c r="AM556" s="33"/>
      <c r="AN556" s="4" t="s">
        <v>243</v>
      </c>
      <c r="AO556" s="6">
        <f>0</f>
        <v>0</v>
      </c>
      <c r="AP556" s="34" t="s">
        <v>243</v>
      </c>
      <c r="AQ556" s="34"/>
      <c r="AR556" s="6">
        <f t="shared" si="379"/>
        <v>0</v>
      </c>
      <c r="AS556" s="4" t="s">
        <v>243</v>
      </c>
      <c r="AT556" s="6">
        <f t="shared" si="380"/>
        <v>0</v>
      </c>
      <c r="AU556" s="4" t="s">
        <v>243</v>
      </c>
      <c r="AV556" s="6">
        <f t="shared" si="381"/>
        <v>0</v>
      </c>
      <c r="AW556" s="4" t="s">
        <v>243</v>
      </c>
      <c r="AX556" s="6">
        <f t="shared" si="382"/>
        <v>0</v>
      </c>
      <c r="AY556" s="4" t="s">
        <v>243</v>
      </c>
      <c r="AZ556" s="33">
        <f>0</f>
        <v>0</v>
      </c>
      <c r="BA556" s="33"/>
      <c r="BB556" s="33"/>
      <c r="BC556" s="4" t="s">
        <v>243</v>
      </c>
    </row>
    <row r="557" spans="1:55" s="1" customFormat="1" ht="14.1" customHeight="1" x14ac:dyDescent="0.2">
      <c r="A557" s="35" t="s">
        <v>882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6" t="s">
        <v>16</v>
      </c>
      <c r="N557" s="36"/>
      <c r="O557" s="36" t="s">
        <v>16</v>
      </c>
      <c r="P557" s="36"/>
      <c r="Q557" s="36"/>
      <c r="R557" s="36"/>
      <c r="S557" s="36" t="s">
        <v>16</v>
      </c>
      <c r="T557" s="36"/>
      <c r="U557" s="36"/>
      <c r="V557" s="29" t="s">
        <v>16</v>
      </c>
      <c r="W557" s="29"/>
      <c r="X557" s="29" t="s">
        <v>16</v>
      </c>
      <c r="Y557" s="29"/>
      <c r="Z557" s="29" t="s">
        <v>16</v>
      </c>
      <c r="AA557" s="29"/>
      <c r="AB557" s="7" t="s">
        <v>16</v>
      </c>
      <c r="AC557" s="29" t="s">
        <v>16</v>
      </c>
      <c r="AD557" s="29"/>
      <c r="AE557" s="7" t="s">
        <v>16</v>
      </c>
      <c r="AF557" s="29" t="s">
        <v>16</v>
      </c>
      <c r="AG557" s="29"/>
      <c r="AH557" s="7" t="s">
        <v>16</v>
      </c>
      <c r="AI557" s="29" t="s">
        <v>16</v>
      </c>
      <c r="AJ557" s="29"/>
      <c r="AK557" s="7" t="s">
        <v>16</v>
      </c>
      <c r="AL557" s="29" t="s">
        <v>16</v>
      </c>
      <c r="AM557" s="29"/>
      <c r="AN557" s="7" t="s">
        <v>16</v>
      </c>
      <c r="AO557" s="7" t="s">
        <v>16</v>
      </c>
      <c r="AP557" s="29" t="s">
        <v>16</v>
      </c>
      <c r="AQ557" s="29"/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7" t="s">
        <v>16</v>
      </c>
      <c r="AZ557" s="29" t="s">
        <v>16</v>
      </c>
      <c r="BA557" s="29"/>
      <c r="BB557" s="29"/>
      <c r="BC557" s="7" t="s">
        <v>16</v>
      </c>
    </row>
    <row r="558" spans="1:55" s="1" customFormat="1" ht="14.1" customHeight="1" x14ac:dyDescent="0.2">
      <c r="A558" s="30" t="s">
        <v>883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1" t="s">
        <v>884</v>
      </c>
      <c r="N558" s="31"/>
      <c r="O558" s="31" t="s">
        <v>885</v>
      </c>
      <c r="P558" s="31"/>
      <c r="Q558" s="31"/>
      <c r="R558" s="31"/>
      <c r="S558" s="31" t="s">
        <v>68</v>
      </c>
      <c r="T558" s="31"/>
      <c r="U558" s="31"/>
      <c r="V558" s="27">
        <f t="shared" ref="V558:V564" si="384">0</f>
        <v>0</v>
      </c>
      <c r="W558" s="27"/>
      <c r="X558" s="28" t="s">
        <v>243</v>
      </c>
      <c r="Y558" s="28"/>
      <c r="Z558" s="27">
        <f t="shared" ref="Z558:Z564" si="385">0</f>
        <v>0</v>
      </c>
      <c r="AA558" s="27"/>
      <c r="AB558" s="14" t="s">
        <v>243</v>
      </c>
      <c r="AC558" s="27">
        <f t="shared" ref="AC558:AC564" si="386">0</f>
        <v>0</v>
      </c>
      <c r="AD558" s="27"/>
      <c r="AE558" s="14" t="s">
        <v>243</v>
      </c>
      <c r="AF558" s="27">
        <f t="shared" ref="AF558:AF564" si="387">0</f>
        <v>0</v>
      </c>
      <c r="AG558" s="27"/>
      <c r="AH558" s="14" t="s">
        <v>243</v>
      </c>
      <c r="AI558" s="27">
        <f t="shared" ref="AI558:AI564" si="388">0</f>
        <v>0</v>
      </c>
      <c r="AJ558" s="27"/>
      <c r="AK558" s="14" t="s">
        <v>243</v>
      </c>
      <c r="AL558" s="27">
        <f t="shared" ref="AL558:AL564" si="389">0</f>
        <v>0</v>
      </c>
      <c r="AM558" s="27"/>
      <c r="AN558" s="14" t="s">
        <v>243</v>
      </c>
      <c r="AO558" s="8">
        <f t="shared" ref="AO558:AO564" si="390">0</f>
        <v>0</v>
      </c>
      <c r="AP558" s="28" t="s">
        <v>243</v>
      </c>
      <c r="AQ558" s="28"/>
      <c r="AR558" s="8">
        <f t="shared" ref="AR558:AR564" si="391">0</f>
        <v>0</v>
      </c>
      <c r="AS558" s="14" t="s">
        <v>243</v>
      </c>
      <c r="AT558" s="8">
        <f t="shared" ref="AT558:AT564" si="392">0</f>
        <v>0</v>
      </c>
      <c r="AU558" s="14" t="s">
        <v>243</v>
      </c>
      <c r="AV558" s="8">
        <f t="shared" ref="AV558:AV564" si="393">0</f>
        <v>0</v>
      </c>
      <c r="AW558" s="14" t="s">
        <v>243</v>
      </c>
      <c r="AX558" s="8">
        <f t="shared" ref="AX558:AX564" si="394">0</f>
        <v>0</v>
      </c>
      <c r="AY558" s="14" t="s">
        <v>243</v>
      </c>
      <c r="AZ558" s="27">
        <f t="shared" ref="AZ558:AZ564" si="395">0</f>
        <v>0</v>
      </c>
      <c r="BA558" s="27"/>
      <c r="BB558" s="27"/>
      <c r="BC558" s="14" t="s">
        <v>243</v>
      </c>
    </row>
    <row r="559" spans="1:55" s="1" customFormat="1" ht="14.1" customHeight="1" x14ac:dyDescent="0.2">
      <c r="A559" s="42" t="s">
        <v>886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38" t="s">
        <v>887</v>
      </c>
      <c r="N559" s="38"/>
      <c r="O559" s="38" t="s">
        <v>888</v>
      </c>
      <c r="P559" s="38"/>
      <c r="Q559" s="38"/>
      <c r="R559" s="38"/>
      <c r="S559" s="38" t="s">
        <v>68</v>
      </c>
      <c r="T559" s="38"/>
      <c r="U559" s="38"/>
      <c r="V559" s="33">
        <f t="shared" si="384"/>
        <v>0</v>
      </c>
      <c r="W559" s="33"/>
      <c r="X559" s="34" t="s">
        <v>243</v>
      </c>
      <c r="Y559" s="34"/>
      <c r="Z559" s="33">
        <f t="shared" si="385"/>
        <v>0</v>
      </c>
      <c r="AA559" s="33"/>
      <c r="AB559" s="4" t="s">
        <v>243</v>
      </c>
      <c r="AC559" s="33">
        <f t="shared" si="386"/>
        <v>0</v>
      </c>
      <c r="AD559" s="33"/>
      <c r="AE559" s="4" t="s">
        <v>243</v>
      </c>
      <c r="AF559" s="33">
        <f t="shared" si="387"/>
        <v>0</v>
      </c>
      <c r="AG559" s="33"/>
      <c r="AH559" s="4" t="s">
        <v>243</v>
      </c>
      <c r="AI559" s="33">
        <f t="shared" si="388"/>
        <v>0</v>
      </c>
      <c r="AJ559" s="33"/>
      <c r="AK559" s="4" t="s">
        <v>243</v>
      </c>
      <c r="AL559" s="33">
        <f t="shared" si="389"/>
        <v>0</v>
      </c>
      <c r="AM559" s="33"/>
      <c r="AN559" s="4" t="s">
        <v>243</v>
      </c>
      <c r="AO559" s="6">
        <f t="shared" si="390"/>
        <v>0</v>
      </c>
      <c r="AP559" s="34" t="s">
        <v>243</v>
      </c>
      <c r="AQ559" s="34"/>
      <c r="AR559" s="6">
        <f t="shared" si="391"/>
        <v>0</v>
      </c>
      <c r="AS559" s="4" t="s">
        <v>243</v>
      </c>
      <c r="AT559" s="6">
        <f t="shared" si="392"/>
        <v>0</v>
      </c>
      <c r="AU559" s="4" t="s">
        <v>243</v>
      </c>
      <c r="AV559" s="6">
        <f t="shared" si="393"/>
        <v>0</v>
      </c>
      <c r="AW559" s="4" t="s">
        <v>243</v>
      </c>
      <c r="AX559" s="6">
        <f t="shared" si="394"/>
        <v>0</v>
      </c>
      <c r="AY559" s="4" t="s">
        <v>243</v>
      </c>
      <c r="AZ559" s="33">
        <f t="shared" si="395"/>
        <v>0</v>
      </c>
      <c r="BA559" s="33"/>
      <c r="BB559" s="33"/>
      <c r="BC559" s="4" t="s">
        <v>243</v>
      </c>
    </row>
    <row r="560" spans="1:55" s="1" customFormat="1" ht="14.1" customHeight="1" x14ac:dyDescent="0.2">
      <c r="A560" s="42" t="s">
        <v>889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38" t="s">
        <v>890</v>
      </c>
      <c r="N560" s="38"/>
      <c r="O560" s="38" t="s">
        <v>891</v>
      </c>
      <c r="P560" s="38"/>
      <c r="Q560" s="38"/>
      <c r="R560" s="38"/>
      <c r="S560" s="38" t="s">
        <v>68</v>
      </c>
      <c r="T560" s="38"/>
      <c r="U560" s="38"/>
      <c r="V560" s="33">
        <f t="shared" si="384"/>
        <v>0</v>
      </c>
      <c r="W560" s="33"/>
      <c r="X560" s="34" t="s">
        <v>243</v>
      </c>
      <c r="Y560" s="34"/>
      <c r="Z560" s="33">
        <f t="shared" si="385"/>
        <v>0</v>
      </c>
      <c r="AA560" s="33"/>
      <c r="AB560" s="4" t="s">
        <v>243</v>
      </c>
      <c r="AC560" s="33">
        <f t="shared" si="386"/>
        <v>0</v>
      </c>
      <c r="AD560" s="33"/>
      <c r="AE560" s="4" t="s">
        <v>243</v>
      </c>
      <c r="AF560" s="33">
        <f t="shared" si="387"/>
        <v>0</v>
      </c>
      <c r="AG560" s="33"/>
      <c r="AH560" s="4" t="s">
        <v>243</v>
      </c>
      <c r="AI560" s="33">
        <f t="shared" si="388"/>
        <v>0</v>
      </c>
      <c r="AJ560" s="33"/>
      <c r="AK560" s="4" t="s">
        <v>243</v>
      </c>
      <c r="AL560" s="33">
        <f t="shared" si="389"/>
        <v>0</v>
      </c>
      <c r="AM560" s="33"/>
      <c r="AN560" s="4" t="s">
        <v>243</v>
      </c>
      <c r="AO560" s="6">
        <f t="shared" si="390"/>
        <v>0</v>
      </c>
      <c r="AP560" s="34" t="s">
        <v>243</v>
      </c>
      <c r="AQ560" s="34"/>
      <c r="AR560" s="6">
        <f t="shared" si="391"/>
        <v>0</v>
      </c>
      <c r="AS560" s="4" t="s">
        <v>243</v>
      </c>
      <c r="AT560" s="6">
        <f t="shared" si="392"/>
        <v>0</v>
      </c>
      <c r="AU560" s="4" t="s">
        <v>243</v>
      </c>
      <c r="AV560" s="6">
        <f t="shared" si="393"/>
        <v>0</v>
      </c>
      <c r="AW560" s="4" t="s">
        <v>243</v>
      </c>
      <c r="AX560" s="6">
        <f t="shared" si="394"/>
        <v>0</v>
      </c>
      <c r="AY560" s="4" t="s">
        <v>243</v>
      </c>
      <c r="AZ560" s="33">
        <f t="shared" si="395"/>
        <v>0</v>
      </c>
      <c r="BA560" s="33"/>
      <c r="BB560" s="33"/>
      <c r="BC560" s="4" t="s">
        <v>243</v>
      </c>
    </row>
    <row r="561" spans="1:55" s="1" customFormat="1" ht="14.1" customHeight="1" x14ac:dyDescent="0.2">
      <c r="A561" s="42" t="s">
        <v>892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38" t="s">
        <v>893</v>
      </c>
      <c r="N561" s="38"/>
      <c r="O561" s="38" t="s">
        <v>412</v>
      </c>
      <c r="P561" s="38"/>
      <c r="Q561" s="38"/>
      <c r="R561" s="38"/>
      <c r="S561" s="38" t="s">
        <v>68</v>
      </c>
      <c r="T561" s="38"/>
      <c r="U561" s="38"/>
      <c r="V561" s="33">
        <f t="shared" si="384"/>
        <v>0</v>
      </c>
      <c r="W561" s="33"/>
      <c r="X561" s="34" t="s">
        <v>243</v>
      </c>
      <c r="Y561" s="34"/>
      <c r="Z561" s="33">
        <f t="shared" si="385"/>
        <v>0</v>
      </c>
      <c r="AA561" s="33"/>
      <c r="AB561" s="4" t="s">
        <v>243</v>
      </c>
      <c r="AC561" s="33">
        <f t="shared" si="386"/>
        <v>0</v>
      </c>
      <c r="AD561" s="33"/>
      <c r="AE561" s="4" t="s">
        <v>243</v>
      </c>
      <c r="AF561" s="33">
        <f t="shared" si="387"/>
        <v>0</v>
      </c>
      <c r="AG561" s="33"/>
      <c r="AH561" s="4" t="s">
        <v>243</v>
      </c>
      <c r="AI561" s="33">
        <f t="shared" si="388"/>
        <v>0</v>
      </c>
      <c r="AJ561" s="33"/>
      <c r="AK561" s="4" t="s">
        <v>243</v>
      </c>
      <c r="AL561" s="33">
        <f t="shared" si="389"/>
        <v>0</v>
      </c>
      <c r="AM561" s="33"/>
      <c r="AN561" s="4" t="s">
        <v>243</v>
      </c>
      <c r="AO561" s="6">
        <f t="shared" si="390"/>
        <v>0</v>
      </c>
      <c r="AP561" s="34" t="s">
        <v>243</v>
      </c>
      <c r="AQ561" s="34"/>
      <c r="AR561" s="6">
        <f t="shared" si="391"/>
        <v>0</v>
      </c>
      <c r="AS561" s="4" t="s">
        <v>243</v>
      </c>
      <c r="AT561" s="6">
        <f t="shared" si="392"/>
        <v>0</v>
      </c>
      <c r="AU561" s="4" t="s">
        <v>243</v>
      </c>
      <c r="AV561" s="6">
        <f t="shared" si="393"/>
        <v>0</v>
      </c>
      <c r="AW561" s="4" t="s">
        <v>243</v>
      </c>
      <c r="AX561" s="6">
        <f t="shared" si="394"/>
        <v>0</v>
      </c>
      <c r="AY561" s="4" t="s">
        <v>243</v>
      </c>
      <c r="AZ561" s="33">
        <f t="shared" si="395"/>
        <v>0</v>
      </c>
      <c r="BA561" s="33"/>
      <c r="BB561" s="33"/>
      <c r="BC561" s="4" t="s">
        <v>243</v>
      </c>
    </row>
    <row r="562" spans="1:55" s="1" customFormat="1" ht="14.1" customHeight="1" x14ac:dyDescent="0.2">
      <c r="A562" s="42" t="s">
        <v>894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38" t="s">
        <v>895</v>
      </c>
      <c r="N562" s="38"/>
      <c r="O562" s="38" t="s">
        <v>896</v>
      </c>
      <c r="P562" s="38"/>
      <c r="Q562" s="38"/>
      <c r="R562" s="38"/>
      <c r="S562" s="38" t="s">
        <v>68</v>
      </c>
      <c r="T562" s="38"/>
      <c r="U562" s="38"/>
      <c r="V562" s="33">
        <f t="shared" si="384"/>
        <v>0</v>
      </c>
      <c r="W562" s="33"/>
      <c r="X562" s="34" t="s">
        <v>243</v>
      </c>
      <c r="Y562" s="34"/>
      <c r="Z562" s="33">
        <f t="shared" si="385"/>
        <v>0</v>
      </c>
      <c r="AA562" s="33"/>
      <c r="AB562" s="4" t="s">
        <v>243</v>
      </c>
      <c r="AC562" s="33">
        <f t="shared" si="386"/>
        <v>0</v>
      </c>
      <c r="AD562" s="33"/>
      <c r="AE562" s="4" t="s">
        <v>243</v>
      </c>
      <c r="AF562" s="33">
        <f t="shared" si="387"/>
        <v>0</v>
      </c>
      <c r="AG562" s="33"/>
      <c r="AH562" s="4" t="s">
        <v>243</v>
      </c>
      <c r="AI562" s="33">
        <f t="shared" si="388"/>
        <v>0</v>
      </c>
      <c r="AJ562" s="33"/>
      <c r="AK562" s="4" t="s">
        <v>243</v>
      </c>
      <c r="AL562" s="33">
        <f t="shared" si="389"/>
        <v>0</v>
      </c>
      <c r="AM562" s="33"/>
      <c r="AN562" s="4" t="s">
        <v>243</v>
      </c>
      <c r="AO562" s="6">
        <f t="shared" si="390"/>
        <v>0</v>
      </c>
      <c r="AP562" s="34" t="s">
        <v>243</v>
      </c>
      <c r="AQ562" s="34"/>
      <c r="AR562" s="6">
        <f t="shared" si="391"/>
        <v>0</v>
      </c>
      <c r="AS562" s="4" t="s">
        <v>243</v>
      </c>
      <c r="AT562" s="6">
        <f t="shared" si="392"/>
        <v>0</v>
      </c>
      <c r="AU562" s="4" t="s">
        <v>243</v>
      </c>
      <c r="AV562" s="6">
        <f t="shared" si="393"/>
        <v>0</v>
      </c>
      <c r="AW562" s="4" t="s">
        <v>243</v>
      </c>
      <c r="AX562" s="6">
        <f t="shared" si="394"/>
        <v>0</v>
      </c>
      <c r="AY562" s="4" t="s">
        <v>243</v>
      </c>
      <c r="AZ562" s="33">
        <f t="shared" si="395"/>
        <v>0</v>
      </c>
      <c r="BA562" s="33"/>
      <c r="BB562" s="33"/>
      <c r="BC562" s="4" t="s">
        <v>243</v>
      </c>
    </row>
    <row r="563" spans="1:55" s="1" customFormat="1" ht="14.1" customHeight="1" x14ac:dyDescent="0.2">
      <c r="A563" s="42" t="s">
        <v>897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38" t="s">
        <v>898</v>
      </c>
      <c r="N563" s="38"/>
      <c r="O563" s="38" t="s">
        <v>412</v>
      </c>
      <c r="P563" s="38"/>
      <c r="Q563" s="38"/>
      <c r="R563" s="38"/>
      <c r="S563" s="38" t="s">
        <v>68</v>
      </c>
      <c r="T563" s="38"/>
      <c r="U563" s="38"/>
      <c r="V563" s="33">
        <f t="shared" si="384"/>
        <v>0</v>
      </c>
      <c r="W563" s="33"/>
      <c r="X563" s="34" t="s">
        <v>243</v>
      </c>
      <c r="Y563" s="34"/>
      <c r="Z563" s="33">
        <f t="shared" si="385"/>
        <v>0</v>
      </c>
      <c r="AA563" s="33"/>
      <c r="AB563" s="4" t="s">
        <v>243</v>
      </c>
      <c r="AC563" s="33">
        <f t="shared" si="386"/>
        <v>0</v>
      </c>
      <c r="AD563" s="33"/>
      <c r="AE563" s="4" t="s">
        <v>243</v>
      </c>
      <c r="AF563" s="33">
        <f t="shared" si="387"/>
        <v>0</v>
      </c>
      <c r="AG563" s="33"/>
      <c r="AH563" s="4" t="s">
        <v>243</v>
      </c>
      <c r="AI563" s="33">
        <f t="shared" si="388"/>
        <v>0</v>
      </c>
      <c r="AJ563" s="33"/>
      <c r="AK563" s="4" t="s">
        <v>243</v>
      </c>
      <c r="AL563" s="33">
        <f t="shared" si="389"/>
        <v>0</v>
      </c>
      <c r="AM563" s="33"/>
      <c r="AN563" s="4" t="s">
        <v>243</v>
      </c>
      <c r="AO563" s="6">
        <f t="shared" si="390"/>
        <v>0</v>
      </c>
      <c r="AP563" s="34" t="s">
        <v>243</v>
      </c>
      <c r="AQ563" s="34"/>
      <c r="AR563" s="6">
        <f t="shared" si="391"/>
        <v>0</v>
      </c>
      <c r="AS563" s="4" t="s">
        <v>243</v>
      </c>
      <c r="AT563" s="6">
        <f t="shared" si="392"/>
        <v>0</v>
      </c>
      <c r="AU563" s="4" t="s">
        <v>243</v>
      </c>
      <c r="AV563" s="6">
        <f t="shared" si="393"/>
        <v>0</v>
      </c>
      <c r="AW563" s="4" t="s">
        <v>243</v>
      </c>
      <c r="AX563" s="6">
        <f t="shared" si="394"/>
        <v>0</v>
      </c>
      <c r="AY563" s="4" t="s">
        <v>243</v>
      </c>
      <c r="AZ563" s="33">
        <f t="shared" si="395"/>
        <v>0</v>
      </c>
      <c r="BA563" s="33"/>
      <c r="BB563" s="33"/>
      <c r="BC563" s="4" t="s">
        <v>243</v>
      </c>
    </row>
    <row r="564" spans="1:55" s="1" customFormat="1" ht="14.1" customHeight="1" x14ac:dyDescent="0.2">
      <c r="A564" s="41" t="s">
        <v>809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8" t="s">
        <v>899</v>
      </c>
      <c r="N564" s="38"/>
      <c r="O564" s="38" t="s">
        <v>412</v>
      </c>
      <c r="P564" s="38"/>
      <c r="Q564" s="38"/>
      <c r="R564" s="38"/>
      <c r="S564" s="38" t="s">
        <v>68</v>
      </c>
      <c r="T564" s="38"/>
      <c r="U564" s="38"/>
      <c r="V564" s="33">
        <f t="shared" si="384"/>
        <v>0</v>
      </c>
      <c r="W564" s="33"/>
      <c r="X564" s="34" t="s">
        <v>243</v>
      </c>
      <c r="Y564" s="34"/>
      <c r="Z564" s="33">
        <f t="shared" si="385"/>
        <v>0</v>
      </c>
      <c r="AA564" s="33"/>
      <c r="AB564" s="4" t="s">
        <v>243</v>
      </c>
      <c r="AC564" s="33">
        <f t="shared" si="386"/>
        <v>0</v>
      </c>
      <c r="AD564" s="33"/>
      <c r="AE564" s="4" t="s">
        <v>243</v>
      </c>
      <c r="AF564" s="33">
        <f t="shared" si="387"/>
        <v>0</v>
      </c>
      <c r="AG564" s="33"/>
      <c r="AH564" s="4" t="s">
        <v>243</v>
      </c>
      <c r="AI564" s="33">
        <f t="shared" si="388"/>
        <v>0</v>
      </c>
      <c r="AJ564" s="33"/>
      <c r="AK564" s="4" t="s">
        <v>243</v>
      </c>
      <c r="AL564" s="33">
        <f t="shared" si="389"/>
        <v>0</v>
      </c>
      <c r="AM564" s="33"/>
      <c r="AN564" s="4" t="s">
        <v>243</v>
      </c>
      <c r="AO564" s="6">
        <f t="shared" si="390"/>
        <v>0</v>
      </c>
      <c r="AP564" s="34" t="s">
        <v>243</v>
      </c>
      <c r="AQ564" s="34"/>
      <c r="AR564" s="6">
        <f t="shared" si="391"/>
        <v>0</v>
      </c>
      <c r="AS564" s="4" t="s">
        <v>243</v>
      </c>
      <c r="AT564" s="6">
        <f t="shared" si="392"/>
        <v>0</v>
      </c>
      <c r="AU564" s="4" t="s">
        <v>243</v>
      </c>
      <c r="AV564" s="6">
        <f t="shared" si="393"/>
        <v>0</v>
      </c>
      <c r="AW564" s="4" t="s">
        <v>243</v>
      </c>
      <c r="AX564" s="6">
        <f t="shared" si="394"/>
        <v>0</v>
      </c>
      <c r="AY564" s="4" t="s">
        <v>243</v>
      </c>
      <c r="AZ564" s="33">
        <f t="shared" si="395"/>
        <v>0</v>
      </c>
      <c r="BA564" s="33"/>
      <c r="BB564" s="33"/>
      <c r="BC564" s="4" t="s">
        <v>243</v>
      </c>
    </row>
    <row r="565" spans="1:55" s="1" customFormat="1" ht="14.1" customHeight="1" x14ac:dyDescent="0.2">
      <c r="A565" s="35" t="s">
        <v>882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6" t="s">
        <v>16</v>
      </c>
      <c r="N565" s="36"/>
      <c r="O565" s="36" t="s">
        <v>16</v>
      </c>
      <c r="P565" s="36"/>
      <c r="Q565" s="36"/>
      <c r="R565" s="36"/>
      <c r="S565" s="36" t="s">
        <v>16</v>
      </c>
      <c r="T565" s="36"/>
      <c r="U565" s="36"/>
      <c r="V565" s="29" t="s">
        <v>16</v>
      </c>
      <c r="W565" s="29"/>
      <c r="X565" s="29" t="s">
        <v>16</v>
      </c>
      <c r="Y565" s="29"/>
      <c r="Z565" s="29" t="s">
        <v>16</v>
      </c>
      <c r="AA565" s="29"/>
      <c r="AB565" s="7" t="s">
        <v>16</v>
      </c>
      <c r="AC565" s="29" t="s">
        <v>16</v>
      </c>
      <c r="AD565" s="29"/>
      <c r="AE565" s="7" t="s">
        <v>16</v>
      </c>
      <c r="AF565" s="29" t="s">
        <v>16</v>
      </c>
      <c r="AG565" s="29"/>
      <c r="AH565" s="7" t="s">
        <v>16</v>
      </c>
      <c r="AI565" s="29" t="s">
        <v>16</v>
      </c>
      <c r="AJ565" s="29"/>
      <c r="AK565" s="7" t="s">
        <v>16</v>
      </c>
      <c r="AL565" s="29" t="s">
        <v>16</v>
      </c>
      <c r="AM565" s="29"/>
      <c r="AN565" s="7" t="s">
        <v>16</v>
      </c>
      <c r="AO565" s="7" t="s">
        <v>16</v>
      </c>
      <c r="AP565" s="29" t="s">
        <v>16</v>
      </c>
      <c r="AQ565" s="29"/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7" t="s">
        <v>16</v>
      </c>
      <c r="AZ565" s="29" t="s">
        <v>16</v>
      </c>
      <c r="BA565" s="29"/>
      <c r="BB565" s="29"/>
      <c r="BC565" s="7" t="s">
        <v>16</v>
      </c>
    </row>
    <row r="566" spans="1:55" s="1" customFormat="1" ht="14.1" customHeight="1" x14ac:dyDescent="0.2">
      <c r="A566" s="30" t="s">
        <v>883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1" t="s">
        <v>900</v>
      </c>
      <c r="N566" s="31"/>
      <c r="O566" s="31" t="s">
        <v>885</v>
      </c>
      <c r="P566" s="31"/>
      <c r="Q566" s="31"/>
      <c r="R566" s="31"/>
      <c r="S566" s="31" t="s">
        <v>68</v>
      </c>
      <c r="T566" s="31"/>
      <c r="U566" s="31"/>
      <c r="V566" s="27">
        <f t="shared" ref="V566:V572" si="396">0</f>
        <v>0</v>
      </c>
      <c r="W566" s="27"/>
      <c r="X566" s="28" t="s">
        <v>243</v>
      </c>
      <c r="Y566" s="28"/>
      <c r="Z566" s="27">
        <f t="shared" ref="Z566:Z572" si="397">0</f>
        <v>0</v>
      </c>
      <c r="AA566" s="27"/>
      <c r="AB566" s="14" t="s">
        <v>243</v>
      </c>
      <c r="AC566" s="27">
        <f t="shared" ref="AC566:AC572" si="398">0</f>
        <v>0</v>
      </c>
      <c r="AD566" s="27"/>
      <c r="AE566" s="14" t="s">
        <v>243</v>
      </c>
      <c r="AF566" s="27">
        <f t="shared" ref="AF566:AF572" si="399">0</f>
        <v>0</v>
      </c>
      <c r="AG566" s="27"/>
      <c r="AH566" s="14" t="s">
        <v>243</v>
      </c>
      <c r="AI566" s="27">
        <f t="shared" ref="AI566:AI572" si="400">0</f>
        <v>0</v>
      </c>
      <c r="AJ566" s="27"/>
      <c r="AK566" s="14" t="s">
        <v>243</v>
      </c>
      <c r="AL566" s="27">
        <f t="shared" ref="AL566:AL572" si="401">0</f>
        <v>0</v>
      </c>
      <c r="AM566" s="27"/>
      <c r="AN566" s="14" t="s">
        <v>243</v>
      </c>
      <c r="AO566" s="8">
        <f t="shared" ref="AO566:AO572" si="402">0</f>
        <v>0</v>
      </c>
      <c r="AP566" s="28" t="s">
        <v>243</v>
      </c>
      <c r="AQ566" s="28"/>
      <c r="AR566" s="8">
        <f t="shared" ref="AR566:AR572" si="403">0</f>
        <v>0</v>
      </c>
      <c r="AS566" s="14" t="s">
        <v>243</v>
      </c>
      <c r="AT566" s="8">
        <f t="shared" ref="AT566:AT572" si="404">0</f>
        <v>0</v>
      </c>
      <c r="AU566" s="14" t="s">
        <v>243</v>
      </c>
      <c r="AV566" s="8">
        <f t="shared" ref="AV566:AV572" si="405">0</f>
        <v>0</v>
      </c>
      <c r="AW566" s="14" t="s">
        <v>243</v>
      </c>
      <c r="AX566" s="8">
        <f t="shared" ref="AX566:AX572" si="406">0</f>
        <v>0</v>
      </c>
      <c r="AY566" s="14" t="s">
        <v>243</v>
      </c>
      <c r="AZ566" s="27">
        <f t="shared" ref="AZ566:AZ572" si="407">0</f>
        <v>0</v>
      </c>
      <c r="BA566" s="27"/>
      <c r="BB566" s="27"/>
      <c r="BC566" s="14" t="s">
        <v>243</v>
      </c>
    </row>
    <row r="567" spans="1:55" s="1" customFormat="1" ht="14.1" customHeight="1" x14ac:dyDescent="0.2">
      <c r="A567" s="42" t="s">
        <v>886</v>
      </c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38" t="s">
        <v>901</v>
      </c>
      <c r="N567" s="38"/>
      <c r="O567" s="38" t="s">
        <v>888</v>
      </c>
      <c r="P567" s="38"/>
      <c r="Q567" s="38"/>
      <c r="R567" s="38"/>
      <c r="S567" s="38" t="s">
        <v>68</v>
      </c>
      <c r="T567" s="38"/>
      <c r="U567" s="38"/>
      <c r="V567" s="33">
        <f t="shared" si="396"/>
        <v>0</v>
      </c>
      <c r="W567" s="33"/>
      <c r="X567" s="34" t="s">
        <v>243</v>
      </c>
      <c r="Y567" s="34"/>
      <c r="Z567" s="33">
        <f t="shared" si="397"/>
        <v>0</v>
      </c>
      <c r="AA567" s="33"/>
      <c r="AB567" s="4" t="s">
        <v>243</v>
      </c>
      <c r="AC567" s="33">
        <f t="shared" si="398"/>
        <v>0</v>
      </c>
      <c r="AD567" s="33"/>
      <c r="AE567" s="4" t="s">
        <v>243</v>
      </c>
      <c r="AF567" s="33">
        <f t="shared" si="399"/>
        <v>0</v>
      </c>
      <c r="AG567" s="33"/>
      <c r="AH567" s="4" t="s">
        <v>243</v>
      </c>
      <c r="AI567" s="33">
        <f t="shared" si="400"/>
        <v>0</v>
      </c>
      <c r="AJ567" s="33"/>
      <c r="AK567" s="4" t="s">
        <v>243</v>
      </c>
      <c r="AL567" s="33">
        <f t="shared" si="401"/>
        <v>0</v>
      </c>
      <c r="AM567" s="33"/>
      <c r="AN567" s="4" t="s">
        <v>243</v>
      </c>
      <c r="AO567" s="6">
        <f t="shared" si="402"/>
        <v>0</v>
      </c>
      <c r="AP567" s="34" t="s">
        <v>243</v>
      </c>
      <c r="AQ567" s="34"/>
      <c r="AR567" s="6">
        <f t="shared" si="403"/>
        <v>0</v>
      </c>
      <c r="AS567" s="4" t="s">
        <v>243</v>
      </c>
      <c r="AT567" s="6">
        <f t="shared" si="404"/>
        <v>0</v>
      </c>
      <c r="AU567" s="4" t="s">
        <v>243</v>
      </c>
      <c r="AV567" s="6">
        <f t="shared" si="405"/>
        <v>0</v>
      </c>
      <c r="AW567" s="4" t="s">
        <v>243</v>
      </c>
      <c r="AX567" s="6">
        <f t="shared" si="406"/>
        <v>0</v>
      </c>
      <c r="AY567" s="4" t="s">
        <v>243</v>
      </c>
      <c r="AZ567" s="33">
        <f t="shared" si="407"/>
        <v>0</v>
      </c>
      <c r="BA567" s="33"/>
      <c r="BB567" s="33"/>
      <c r="BC567" s="4" t="s">
        <v>243</v>
      </c>
    </row>
    <row r="568" spans="1:55" s="1" customFormat="1" ht="14.1" customHeight="1" x14ac:dyDescent="0.2">
      <c r="A568" s="42" t="s">
        <v>889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38" t="s">
        <v>902</v>
      </c>
      <c r="N568" s="38"/>
      <c r="O568" s="38" t="s">
        <v>891</v>
      </c>
      <c r="P568" s="38"/>
      <c r="Q568" s="38"/>
      <c r="R568" s="38"/>
      <c r="S568" s="38" t="s">
        <v>68</v>
      </c>
      <c r="T568" s="38"/>
      <c r="U568" s="38"/>
      <c r="V568" s="33">
        <f t="shared" si="396"/>
        <v>0</v>
      </c>
      <c r="W568" s="33"/>
      <c r="X568" s="34" t="s">
        <v>243</v>
      </c>
      <c r="Y568" s="34"/>
      <c r="Z568" s="33">
        <f t="shared" si="397"/>
        <v>0</v>
      </c>
      <c r="AA568" s="33"/>
      <c r="AB568" s="4" t="s">
        <v>243</v>
      </c>
      <c r="AC568" s="33">
        <f t="shared" si="398"/>
        <v>0</v>
      </c>
      <c r="AD568" s="33"/>
      <c r="AE568" s="4" t="s">
        <v>243</v>
      </c>
      <c r="AF568" s="33">
        <f t="shared" si="399"/>
        <v>0</v>
      </c>
      <c r="AG568" s="33"/>
      <c r="AH568" s="4" t="s">
        <v>243</v>
      </c>
      <c r="AI568" s="33">
        <f t="shared" si="400"/>
        <v>0</v>
      </c>
      <c r="AJ568" s="33"/>
      <c r="AK568" s="4" t="s">
        <v>243</v>
      </c>
      <c r="AL568" s="33">
        <f t="shared" si="401"/>
        <v>0</v>
      </c>
      <c r="AM568" s="33"/>
      <c r="AN568" s="4" t="s">
        <v>243</v>
      </c>
      <c r="AO568" s="6">
        <f t="shared" si="402"/>
        <v>0</v>
      </c>
      <c r="AP568" s="34" t="s">
        <v>243</v>
      </c>
      <c r="AQ568" s="34"/>
      <c r="AR568" s="6">
        <f t="shared" si="403"/>
        <v>0</v>
      </c>
      <c r="AS568" s="4" t="s">
        <v>243</v>
      </c>
      <c r="AT568" s="6">
        <f t="shared" si="404"/>
        <v>0</v>
      </c>
      <c r="AU568" s="4" t="s">
        <v>243</v>
      </c>
      <c r="AV568" s="6">
        <f t="shared" si="405"/>
        <v>0</v>
      </c>
      <c r="AW568" s="4" t="s">
        <v>243</v>
      </c>
      <c r="AX568" s="6">
        <f t="shared" si="406"/>
        <v>0</v>
      </c>
      <c r="AY568" s="4" t="s">
        <v>243</v>
      </c>
      <c r="AZ568" s="33">
        <f t="shared" si="407"/>
        <v>0</v>
      </c>
      <c r="BA568" s="33"/>
      <c r="BB568" s="33"/>
      <c r="BC568" s="4" t="s">
        <v>243</v>
      </c>
    </row>
    <row r="569" spans="1:55" s="1" customFormat="1" ht="14.1" customHeight="1" x14ac:dyDescent="0.2">
      <c r="A569" s="42" t="s">
        <v>892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38" t="s">
        <v>903</v>
      </c>
      <c r="N569" s="38"/>
      <c r="O569" s="38" t="s">
        <v>412</v>
      </c>
      <c r="P569" s="38"/>
      <c r="Q569" s="38"/>
      <c r="R569" s="38"/>
      <c r="S569" s="38" t="s">
        <v>68</v>
      </c>
      <c r="T569" s="38"/>
      <c r="U569" s="38"/>
      <c r="V569" s="33">
        <f t="shared" si="396"/>
        <v>0</v>
      </c>
      <c r="W569" s="33"/>
      <c r="X569" s="34" t="s">
        <v>243</v>
      </c>
      <c r="Y569" s="34"/>
      <c r="Z569" s="33">
        <f t="shared" si="397"/>
        <v>0</v>
      </c>
      <c r="AA569" s="33"/>
      <c r="AB569" s="4" t="s">
        <v>243</v>
      </c>
      <c r="AC569" s="33">
        <f t="shared" si="398"/>
        <v>0</v>
      </c>
      <c r="AD569" s="33"/>
      <c r="AE569" s="4" t="s">
        <v>243</v>
      </c>
      <c r="AF569" s="33">
        <f t="shared" si="399"/>
        <v>0</v>
      </c>
      <c r="AG569" s="33"/>
      <c r="AH569" s="4" t="s">
        <v>243</v>
      </c>
      <c r="AI569" s="33">
        <f t="shared" si="400"/>
        <v>0</v>
      </c>
      <c r="AJ569" s="33"/>
      <c r="AK569" s="4" t="s">
        <v>243</v>
      </c>
      <c r="AL569" s="33">
        <f t="shared" si="401"/>
        <v>0</v>
      </c>
      <c r="AM569" s="33"/>
      <c r="AN569" s="4" t="s">
        <v>243</v>
      </c>
      <c r="AO569" s="6">
        <f t="shared" si="402"/>
        <v>0</v>
      </c>
      <c r="AP569" s="34" t="s">
        <v>243</v>
      </c>
      <c r="AQ569" s="34"/>
      <c r="AR569" s="6">
        <f t="shared" si="403"/>
        <v>0</v>
      </c>
      <c r="AS569" s="4" t="s">
        <v>243</v>
      </c>
      <c r="AT569" s="6">
        <f t="shared" si="404"/>
        <v>0</v>
      </c>
      <c r="AU569" s="4" t="s">
        <v>243</v>
      </c>
      <c r="AV569" s="6">
        <f t="shared" si="405"/>
        <v>0</v>
      </c>
      <c r="AW569" s="4" t="s">
        <v>243</v>
      </c>
      <c r="AX569" s="6">
        <f t="shared" si="406"/>
        <v>0</v>
      </c>
      <c r="AY569" s="4" t="s">
        <v>243</v>
      </c>
      <c r="AZ569" s="33">
        <f t="shared" si="407"/>
        <v>0</v>
      </c>
      <c r="BA569" s="33"/>
      <c r="BB569" s="33"/>
      <c r="BC569" s="4" t="s">
        <v>243</v>
      </c>
    </row>
    <row r="570" spans="1:55" s="1" customFormat="1" ht="14.1" customHeight="1" x14ac:dyDescent="0.2">
      <c r="A570" s="42" t="s">
        <v>894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38" t="s">
        <v>904</v>
      </c>
      <c r="N570" s="38"/>
      <c r="O570" s="38" t="s">
        <v>896</v>
      </c>
      <c r="P570" s="38"/>
      <c r="Q570" s="38"/>
      <c r="R570" s="38"/>
      <c r="S570" s="38" t="s">
        <v>68</v>
      </c>
      <c r="T570" s="38"/>
      <c r="U570" s="38"/>
      <c r="V570" s="33">
        <f t="shared" si="396"/>
        <v>0</v>
      </c>
      <c r="W570" s="33"/>
      <c r="X570" s="34" t="s">
        <v>243</v>
      </c>
      <c r="Y570" s="34"/>
      <c r="Z570" s="33">
        <f t="shared" si="397"/>
        <v>0</v>
      </c>
      <c r="AA570" s="33"/>
      <c r="AB570" s="4" t="s">
        <v>243</v>
      </c>
      <c r="AC570" s="33">
        <f t="shared" si="398"/>
        <v>0</v>
      </c>
      <c r="AD570" s="33"/>
      <c r="AE570" s="4" t="s">
        <v>243</v>
      </c>
      <c r="AF570" s="33">
        <f t="shared" si="399"/>
        <v>0</v>
      </c>
      <c r="AG570" s="33"/>
      <c r="AH570" s="4" t="s">
        <v>243</v>
      </c>
      <c r="AI570" s="33">
        <f t="shared" si="400"/>
        <v>0</v>
      </c>
      <c r="AJ570" s="33"/>
      <c r="AK570" s="4" t="s">
        <v>243</v>
      </c>
      <c r="AL570" s="33">
        <f t="shared" si="401"/>
        <v>0</v>
      </c>
      <c r="AM570" s="33"/>
      <c r="AN570" s="4" t="s">
        <v>243</v>
      </c>
      <c r="AO570" s="6">
        <f t="shared" si="402"/>
        <v>0</v>
      </c>
      <c r="AP570" s="34" t="s">
        <v>243</v>
      </c>
      <c r="AQ570" s="34"/>
      <c r="AR570" s="6">
        <f t="shared" si="403"/>
        <v>0</v>
      </c>
      <c r="AS570" s="4" t="s">
        <v>243</v>
      </c>
      <c r="AT570" s="6">
        <f t="shared" si="404"/>
        <v>0</v>
      </c>
      <c r="AU570" s="4" t="s">
        <v>243</v>
      </c>
      <c r="AV570" s="6">
        <f t="shared" si="405"/>
        <v>0</v>
      </c>
      <c r="AW570" s="4" t="s">
        <v>243</v>
      </c>
      <c r="AX570" s="6">
        <f t="shared" si="406"/>
        <v>0</v>
      </c>
      <c r="AY570" s="4" t="s">
        <v>243</v>
      </c>
      <c r="AZ570" s="33">
        <f t="shared" si="407"/>
        <v>0</v>
      </c>
      <c r="BA570" s="33"/>
      <c r="BB570" s="33"/>
      <c r="BC570" s="4" t="s">
        <v>243</v>
      </c>
    </row>
    <row r="571" spans="1:55" s="1" customFormat="1" ht="14.1" customHeight="1" x14ac:dyDescent="0.2">
      <c r="A571" s="42" t="s">
        <v>897</v>
      </c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38" t="s">
        <v>905</v>
      </c>
      <c r="N571" s="38"/>
      <c r="O571" s="38" t="s">
        <v>412</v>
      </c>
      <c r="P571" s="38"/>
      <c r="Q571" s="38"/>
      <c r="R571" s="38"/>
      <c r="S571" s="38" t="s">
        <v>68</v>
      </c>
      <c r="T571" s="38"/>
      <c r="U571" s="38"/>
      <c r="V571" s="33">
        <f t="shared" si="396"/>
        <v>0</v>
      </c>
      <c r="W571" s="33"/>
      <c r="X571" s="34" t="s">
        <v>243</v>
      </c>
      <c r="Y571" s="34"/>
      <c r="Z571" s="33">
        <f t="shared" si="397"/>
        <v>0</v>
      </c>
      <c r="AA571" s="33"/>
      <c r="AB571" s="4" t="s">
        <v>243</v>
      </c>
      <c r="AC571" s="33">
        <f t="shared" si="398"/>
        <v>0</v>
      </c>
      <c r="AD571" s="33"/>
      <c r="AE571" s="4" t="s">
        <v>243</v>
      </c>
      <c r="AF571" s="33">
        <f t="shared" si="399"/>
        <v>0</v>
      </c>
      <c r="AG571" s="33"/>
      <c r="AH571" s="4" t="s">
        <v>243</v>
      </c>
      <c r="AI571" s="33">
        <f t="shared" si="400"/>
        <v>0</v>
      </c>
      <c r="AJ571" s="33"/>
      <c r="AK571" s="4" t="s">
        <v>243</v>
      </c>
      <c r="AL571" s="33">
        <f t="shared" si="401"/>
        <v>0</v>
      </c>
      <c r="AM571" s="33"/>
      <c r="AN571" s="4" t="s">
        <v>243</v>
      </c>
      <c r="AO571" s="6">
        <f t="shared" si="402"/>
        <v>0</v>
      </c>
      <c r="AP571" s="34" t="s">
        <v>243</v>
      </c>
      <c r="AQ571" s="34"/>
      <c r="AR571" s="6">
        <f t="shared" si="403"/>
        <v>0</v>
      </c>
      <c r="AS571" s="4" t="s">
        <v>243</v>
      </c>
      <c r="AT571" s="6">
        <f t="shared" si="404"/>
        <v>0</v>
      </c>
      <c r="AU571" s="4" t="s">
        <v>243</v>
      </c>
      <c r="AV571" s="6">
        <f t="shared" si="405"/>
        <v>0</v>
      </c>
      <c r="AW571" s="4" t="s">
        <v>243</v>
      </c>
      <c r="AX571" s="6">
        <f t="shared" si="406"/>
        <v>0</v>
      </c>
      <c r="AY571" s="4" t="s">
        <v>243</v>
      </c>
      <c r="AZ571" s="33">
        <f t="shared" si="407"/>
        <v>0</v>
      </c>
      <c r="BA571" s="33"/>
      <c r="BB571" s="33"/>
      <c r="BC571" s="4" t="s">
        <v>243</v>
      </c>
    </row>
    <row r="572" spans="1:55" s="1" customFormat="1" ht="14.1" customHeight="1" x14ac:dyDescent="0.2">
      <c r="A572" s="41" t="s">
        <v>813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8" t="s">
        <v>906</v>
      </c>
      <c r="N572" s="38"/>
      <c r="O572" s="38" t="s">
        <v>412</v>
      </c>
      <c r="P572" s="38"/>
      <c r="Q572" s="38"/>
      <c r="R572" s="38"/>
      <c r="S572" s="38" t="s">
        <v>68</v>
      </c>
      <c r="T572" s="38"/>
      <c r="U572" s="38"/>
      <c r="V572" s="33">
        <f t="shared" si="396"/>
        <v>0</v>
      </c>
      <c r="W572" s="33"/>
      <c r="X572" s="34" t="s">
        <v>243</v>
      </c>
      <c r="Y572" s="34"/>
      <c r="Z572" s="33">
        <f t="shared" si="397"/>
        <v>0</v>
      </c>
      <c r="AA572" s="33"/>
      <c r="AB572" s="4" t="s">
        <v>243</v>
      </c>
      <c r="AC572" s="33">
        <f t="shared" si="398"/>
        <v>0</v>
      </c>
      <c r="AD572" s="33"/>
      <c r="AE572" s="4" t="s">
        <v>243</v>
      </c>
      <c r="AF572" s="33">
        <f t="shared" si="399"/>
        <v>0</v>
      </c>
      <c r="AG572" s="33"/>
      <c r="AH572" s="4" t="s">
        <v>243</v>
      </c>
      <c r="AI572" s="33">
        <f t="shared" si="400"/>
        <v>0</v>
      </c>
      <c r="AJ572" s="33"/>
      <c r="AK572" s="4" t="s">
        <v>243</v>
      </c>
      <c r="AL572" s="33">
        <f t="shared" si="401"/>
        <v>0</v>
      </c>
      <c r="AM572" s="33"/>
      <c r="AN572" s="4" t="s">
        <v>243</v>
      </c>
      <c r="AO572" s="6">
        <f t="shared" si="402"/>
        <v>0</v>
      </c>
      <c r="AP572" s="34" t="s">
        <v>243</v>
      </c>
      <c r="AQ572" s="34"/>
      <c r="AR572" s="6">
        <f t="shared" si="403"/>
        <v>0</v>
      </c>
      <c r="AS572" s="4" t="s">
        <v>243</v>
      </c>
      <c r="AT572" s="6">
        <f t="shared" si="404"/>
        <v>0</v>
      </c>
      <c r="AU572" s="4" t="s">
        <v>243</v>
      </c>
      <c r="AV572" s="6">
        <f t="shared" si="405"/>
        <v>0</v>
      </c>
      <c r="AW572" s="4" t="s">
        <v>243</v>
      </c>
      <c r="AX572" s="6">
        <f t="shared" si="406"/>
        <v>0</v>
      </c>
      <c r="AY572" s="4" t="s">
        <v>243</v>
      </c>
      <c r="AZ572" s="33">
        <f t="shared" si="407"/>
        <v>0</v>
      </c>
      <c r="BA572" s="33"/>
      <c r="BB572" s="33"/>
      <c r="BC572" s="4" t="s">
        <v>243</v>
      </c>
    </row>
    <row r="573" spans="1:55" s="1" customFormat="1" ht="14.1" customHeight="1" x14ac:dyDescent="0.2">
      <c r="A573" s="35" t="s">
        <v>882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6" t="s">
        <v>16</v>
      </c>
      <c r="N573" s="36"/>
      <c r="O573" s="36" t="s">
        <v>16</v>
      </c>
      <c r="P573" s="36"/>
      <c r="Q573" s="36"/>
      <c r="R573" s="36"/>
      <c r="S573" s="36" t="s">
        <v>16</v>
      </c>
      <c r="T573" s="36"/>
      <c r="U573" s="36"/>
      <c r="V573" s="29" t="s">
        <v>16</v>
      </c>
      <c r="W573" s="29"/>
      <c r="X573" s="29" t="s">
        <v>16</v>
      </c>
      <c r="Y573" s="29"/>
      <c r="Z573" s="29" t="s">
        <v>16</v>
      </c>
      <c r="AA573" s="29"/>
      <c r="AB573" s="7" t="s">
        <v>16</v>
      </c>
      <c r="AC573" s="29" t="s">
        <v>16</v>
      </c>
      <c r="AD573" s="29"/>
      <c r="AE573" s="7" t="s">
        <v>16</v>
      </c>
      <c r="AF573" s="29" t="s">
        <v>16</v>
      </c>
      <c r="AG573" s="29"/>
      <c r="AH573" s="7" t="s">
        <v>16</v>
      </c>
      <c r="AI573" s="29" t="s">
        <v>16</v>
      </c>
      <c r="AJ573" s="29"/>
      <c r="AK573" s="7" t="s">
        <v>16</v>
      </c>
      <c r="AL573" s="29" t="s">
        <v>16</v>
      </c>
      <c r="AM573" s="29"/>
      <c r="AN573" s="7" t="s">
        <v>16</v>
      </c>
      <c r="AO573" s="7" t="s">
        <v>16</v>
      </c>
      <c r="AP573" s="29" t="s">
        <v>16</v>
      </c>
      <c r="AQ573" s="29"/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7" t="s">
        <v>16</v>
      </c>
      <c r="AZ573" s="29" t="s">
        <v>16</v>
      </c>
      <c r="BA573" s="29"/>
      <c r="BB573" s="29"/>
      <c r="BC573" s="7" t="s">
        <v>16</v>
      </c>
    </row>
    <row r="574" spans="1:55" s="1" customFormat="1" ht="14.1" customHeight="1" x14ac:dyDescent="0.2">
      <c r="A574" s="30" t="s">
        <v>883</v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1" t="s">
        <v>907</v>
      </c>
      <c r="N574" s="31"/>
      <c r="O574" s="31" t="s">
        <v>885</v>
      </c>
      <c r="P574" s="31"/>
      <c r="Q574" s="31"/>
      <c r="R574" s="31"/>
      <c r="S574" s="31" t="s">
        <v>68</v>
      </c>
      <c r="T574" s="31"/>
      <c r="U574" s="31"/>
      <c r="V574" s="27">
        <f t="shared" ref="V574:V581" si="408">0</f>
        <v>0</v>
      </c>
      <c r="W574" s="27"/>
      <c r="X574" s="28" t="s">
        <v>243</v>
      </c>
      <c r="Y574" s="28"/>
      <c r="Z574" s="27">
        <f t="shared" ref="Z574:Z582" si="409">0</f>
        <v>0</v>
      </c>
      <c r="AA574" s="27"/>
      <c r="AB574" s="14" t="s">
        <v>243</v>
      </c>
      <c r="AC574" s="27">
        <f t="shared" ref="AC574:AC582" si="410">0</f>
        <v>0</v>
      </c>
      <c r="AD574" s="27"/>
      <c r="AE574" s="14" t="s">
        <v>243</v>
      </c>
      <c r="AF574" s="27">
        <f t="shared" ref="AF574:AF582" si="411">0</f>
        <v>0</v>
      </c>
      <c r="AG574" s="27"/>
      <c r="AH574" s="14" t="s">
        <v>243</v>
      </c>
      <c r="AI574" s="27">
        <f t="shared" ref="AI574:AI582" si="412">0</f>
        <v>0</v>
      </c>
      <c r="AJ574" s="27"/>
      <c r="AK574" s="14" t="s">
        <v>243</v>
      </c>
      <c r="AL574" s="27">
        <f t="shared" ref="AL574:AL581" si="413">0</f>
        <v>0</v>
      </c>
      <c r="AM574" s="27"/>
      <c r="AN574" s="14" t="s">
        <v>243</v>
      </c>
      <c r="AO574" s="8">
        <f t="shared" ref="AO574:AO581" si="414">0</f>
        <v>0</v>
      </c>
      <c r="AP574" s="28" t="s">
        <v>243</v>
      </c>
      <c r="AQ574" s="28"/>
      <c r="AR574" s="8">
        <f t="shared" ref="AR574:AR582" si="415">0</f>
        <v>0</v>
      </c>
      <c r="AS574" s="14" t="s">
        <v>243</v>
      </c>
      <c r="AT574" s="8">
        <f t="shared" ref="AT574:AT582" si="416">0</f>
        <v>0</v>
      </c>
      <c r="AU574" s="14" t="s">
        <v>243</v>
      </c>
      <c r="AV574" s="8">
        <f t="shared" ref="AV574:AV582" si="417">0</f>
        <v>0</v>
      </c>
      <c r="AW574" s="14" t="s">
        <v>243</v>
      </c>
      <c r="AX574" s="8">
        <f t="shared" ref="AX574:AX582" si="418">0</f>
        <v>0</v>
      </c>
      <c r="AY574" s="14" t="s">
        <v>243</v>
      </c>
      <c r="AZ574" s="27">
        <f t="shared" ref="AZ574:AZ581" si="419">0</f>
        <v>0</v>
      </c>
      <c r="BA574" s="27"/>
      <c r="BB574" s="27"/>
      <c r="BC574" s="14" t="s">
        <v>243</v>
      </c>
    </row>
    <row r="575" spans="1:55" s="1" customFormat="1" ht="14.1" customHeight="1" x14ac:dyDescent="0.2">
      <c r="A575" s="42" t="s">
        <v>886</v>
      </c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38" t="s">
        <v>908</v>
      </c>
      <c r="N575" s="38"/>
      <c r="O575" s="38" t="s">
        <v>888</v>
      </c>
      <c r="P575" s="38"/>
      <c r="Q575" s="38"/>
      <c r="R575" s="38"/>
      <c r="S575" s="38" t="s">
        <v>68</v>
      </c>
      <c r="T575" s="38"/>
      <c r="U575" s="38"/>
      <c r="V575" s="33">
        <f t="shared" si="408"/>
        <v>0</v>
      </c>
      <c r="W575" s="33"/>
      <c r="X575" s="34" t="s">
        <v>243</v>
      </c>
      <c r="Y575" s="34"/>
      <c r="Z575" s="33">
        <f t="shared" si="409"/>
        <v>0</v>
      </c>
      <c r="AA575" s="33"/>
      <c r="AB575" s="4" t="s">
        <v>243</v>
      </c>
      <c r="AC575" s="33">
        <f t="shared" si="410"/>
        <v>0</v>
      </c>
      <c r="AD575" s="33"/>
      <c r="AE575" s="4" t="s">
        <v>243</v>
      </c>
      <c r="AF575" s="33">
        <f t="shared" si="411"/>
        <v>0</v>
      </c>
      <c r="AG575" s="33"/>
      <c r="AH575" s="4" t="s">
        <v>243</v>
      </c>
      <c r="AI575" s="33">
        <f t="shared" si="412"/>
        <v>0</v>
      </c>
      <c r="AJ575" s="33"/>
      <c r="AK575" s="4" t="s">
        <v>243</v>
      </c>
      <c r="AL575" s="33">
        <f t="shared" si="413"/>
        <v>0</v>
      </c>
      <c r="AM575" s="33"/>
      <c r="AN575" s="4" t="s">
        <v>243</v>
      </c>
      <c r="AO575" s="6">
        <f t="shared" si="414"/>
        <v>0</v>
      </c>
      <c r="AP575" s="34" t="s">
        <v>243</v>
      </c>
      <c r="AQ575" s="34"/>
      <c r="AR575" s="6">
        <f t="shared" si="415"/>
        <v>0</v>
      </c>
      <c r="AS575" s="4" t="s">
        <v>243</v>
      </c>
      <c r="AT575" s="6">
        <f t="shared" si="416"/>
        <v>0</v>
      </c>
      <c r="AU575" s="4" t="s">
        <v>243</v>
      </c>
      <c r="AV575" s="6">
        <f t="shared" si="417"/>
        <v>0</v>
      </c>
      <c r="AW575" s="4" t="s">
        <v>243</v>
      </c>
      <c r="AX575" s="6">
        <f t="shared" si="418"/>
        <v>0</v>
      </c>
      <c r="AY575" s="4" t="s">
        <v>243</v>
      </c>
      <c r="AZ575" s="33">
        <f t="shared" si="419"/>
        <v>0</v>
      </c>
      <c r="BA575" s="33"/>
      <c r="BB575" s="33"/>
      <c r="BC575" s="4" t="s">
        <v>243</v>
      </c>
    </row>
    <row r="576" spans="1:55" s="1" customFormat="1" ht="14.1" customHeight="1" x14ac:dyDescent="0.2">
      <c r="A576" s="42" t="s">
        <v>889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38" t="s">
        <v>909</v>
      </c>
      <c r="N576" s="38"/>
      <c r="O576" s="38" t="s">
        <v>891</v>
      </c>
      <c r="P576" s="38"/>
      <c r="Q576" s="38"/>
      <c r="R576" s="38"/>
      <c r="S576" s="38" t="s">
        <v>68</v>
      </c>
      <c r="T576" s="38"/>
      <c r="U576" s="38"/>
      <c r="V576" s="33">
        <f t="shared" si="408"/>
        <v>0</v>
      </c>
      <c r="W576" s="33"/>
      <c r="X576" s="34" t="s">
        <v>243</v>
      </c>
      <c r="Y576" s="34"/>
      <c r="Z576" s="33">
        <f t="shared" si="409"/>
        <v>0</v>
      </c>
      <c r="AA576" s="33"/>
      <c r="AB576" s="4" t="s">
        <v>243</v>
      </c>
      <c r="AC576" s="33">
        <f t="shared" si="410"/>
        <v>0</v>
      </c>
      <c r="AD576" s="33"/>
      <c r="AE576" s="4" t="s">
        <v>243</v>
      </c>
      <c r="AF576" s="33">
        <f t="shared" si="411"/>
        <v>0</v>
      </c>
      <c r="AG576" s="33"/>
      <c r="AH576" s="4" t="s">
        <v>243</v>
      </c>
      <c r="AI576" s="33">
        <f t="shared" si="412"/>
        <v>0</v>
      </c>
      <c r="AJ576" s="33"/>
      <c r="AK576" s="4" t="s">
        <v>243</v>
      </c>
      <c r="AL576" s="33">
        <f t="shared" si="413"/>
        <v>0</v>
      </c>
      <c r="AM576" s="33"/>
      <c r="AN576" s="4" t="s">
        <v>243</v>
      </c>
      <c r="AO576" s="6">
        <f t="shared" si="414"/>
        <v>0</v>
      </c>
      <c r="AP576" s="34" t="s">
        <v>243</v>
      </c>
      <c r="AQ576" s="34"/>
      <c r="AR576" s="6">
        <f t="shared" si="415"/>
        <v>0</v>
      </c>
      <c r="AS576" s="4" t="s">
        <v>243</v>
      </c>
      <c r="AT576" s="6">
        <f t="shared" si="416"/>
        <v>0</v>
      </c>
      <c r="AU576" s="4" t="s">
        <v>243</v>
      </c>
      <c r="AV576" s="6">
        <f t="shared" si="417"/>
        <v>0</v>
      </c>
      <c r="AW576" s="4" t="s">
        <v>243</v>
      </c>
      <c r="AX576" s="6">
        <f t="shared" si="418"/>
        <v>0</v>
      </c>
      <c r="AY576" s="4" t="s">
        <v>243</v>
      </c>
      <c r="AZ576" s="33">
        <f t="shared" si="419"/>
        <v>0</v>
      </c>
      <c r="BA576" s="33"/>
      <c r="BB576" s="33"/>
      <c r="BC576" s="4" t="s">
        <v>243</v>
      </c>
    </row>
    <row r="577" spans="1:55" s="1" customFormat="1" ht="14.1" customHeight="1" x14ac:dyDescent="0.2">
      <c r="A577" s="42" t="s">
        <v>892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38" t="s">
        <v>910</v>
      </c>
      <c r="N577" s="38"/>
      <c r="O577" s="38" t="s">
        <v>412</v>
      </c>
      <c r="P577" s="38"/>
      <c r="Q577" s="38"/>
      <c r="R577" s="38"/>
      <c r="S577" s="38" t="s">
        <v>68</v>
      </c>
      <c r="T577" s="38"/>
      <c r="U577" s="38"/>
      <c r="V577" s="33">
        <f t="shared" si="408"/>
        <v>0</v>
      </c>
      <c r="W577" s="33"/>
      <c r="X577" s="34" t="s">
        <v>243</v>
      </c>
      <c r="Y577" s="34"/>
      <c r="Z577" s="33">
        <f t="shared" si="409"/>
        <v>0</v>
      </c>
      <c r="AA577" s="33"/>
      <c r="AB577" s="4" t="s">
        <v>243</v>
      </c>
      <c r="AC577" s="33">
        <f t="shared" si="410"/>
        <v>0</v>
      </c>
      <c r="AD577" s="33"/>
      <c r="AE577" s="4" t="s">
        <v>243</v>
      </c>
      <c r="AF577" s="33">
        <f t="shared" si="411"/>
        <v>0</v>
      </c>
      <c r="AG577" s="33"/>
      <c r="AH577" s="4" t="s">
        <v>243</v>
      </c>
      <c r="AI577" s="33">
        <f t="shared" si="412"/>
        <v>0</v>
      </c>
      <c r="AJ577" s="33"/>
      <c r="AK577" s="4" t="s">
        <v>243</v>
      </c>
      <c r="AL577" s="33">
        <f t="shared" si="413"/>
        <v>0</v>
      </c>
      <c r="AM577" s="33"/>
      <c r="AN577" s="4" t="s">
        <v>243</v>
      </c>
      <c r="AO577" s="6">
        <f t="shared" si="414"/>
        <v>0</v>
      </c>
      <c r="AP577" s="34" t="s">
        <v>243</v>
      </c>
      <c r="AQ577" s="34"/>
      <c r="AR577" s="6">
        <f t="shared" si="415"/>
        <v>0</v>
      </c>
      <c r="AS577" s="4" t="s">
        <v>243</v>
      </c>
      <c r="AT577" s="6">
        <f t="shared" si="416"/>
        <v>0</v>
      </c>
      <c r="AU577" s="4" t="s">
        <v>243</v>
      </c>
      <c r="AV577" s="6">
        <f t="shared" si="417"/>
        <v>0</v>
      </c>
      <c r="AW577" s="4" t="s">
        <v>243</v>
      </c>
      <c r="AX577" s="6">
        <f t="shared" si="418"/>
        <v>0</v>
      </c>
      <c r="AY577" s="4" t="s">
        <v>243</v>
      </c>
      <c r="AZ577" s="33">
        <f t="shared" si="419"/>
        <v>0</v>
      </c>
      <c r="BA577" s="33"/>
      <c r="BB577" s="33"/>
      <c r="BC577" s="4" t="s">
        <v>243</v>
      </c>
    </row>
    <row r="578" spans="1:55" s="1" customFormat="1" ht="14.1" customHeight="1" x14ac:dyDescent="0.2">
      <c r="A578" s="42" t="s">
        <v>894</v>
      </c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38" t="s">
        <v>911</v>
      </c>
      <c r="N578" s="38"/>
      <c r="O578" s="38" t="s">
        <v>896</v>
      </c>
      <c r="P578" s="38"/>
      <c r="Q578" s="38"/>
      <c r="R578" s="38"/>
      <c r="S578" s="38" t="s">
        <v>68</v>
      </c>
      <c r="T578" s="38"/>
      <c r="U578" s="38"/>
      <c r="V578" s="33">
        <f t="shared" si="408"/>
        <v>0</v>
      </c>
      <c r="W578" s="33"/>
      <c r="X578" s="34" t="s">
        <v>243</v>
      </c>
      <c r="Y578" s="34"/>
      <c r="Z578" s="33">
        <f t="shared" si="409"/>
        <v>0</v>
      </c>
      <c r="AA578" s="33"/>
      <c r="AB578" s="4" t="s">
        <v>243</v>
      </c>
      <c r="AC578" s="33">
        <f t="shared" si="410"/>
        <v>0</v>
      </c>
      <c r="AD578" s="33"/>
      <c r="AE578" s="4" t="s">
        <v>243</v>
      </c>
      <c r="AF578" s="33">
        <f t="shared" si="411"/>
        <v>0</v>
      </c>
      <c r="AG578" s="33"/>
      <c r="AH578" s="4" t="s">
        <v>243</v>
      </c>
      <c r="AI578" s="33">
        <f t="shared" si="412"/>
        <v>0</v>
      </c>
      <c r="AJ578" s="33"/>
      <c r="AK578" s="4" t="s">
        <v>243</v>
      </c>
      <c r="AL578" s="33">
        <f t="shared" si="413"/>
        <v>0</v>
      </c>
      <c r="AM578" s="33"/>
      <c r="AN578" s="4" t="s">
        <v>243</v>
      </c>
      <c r="AO578" s="6">
        <f t="shared" si="414"/>
        <v>0</v>
      </c>
      <c r="AP578" s="34" t="s">
        <v>243</v>
      </c>
      <c r="AQ578" s="34"/>
      <c r="AR578" s="6">
        <f t="shared" si="415"/>
        <v>0</v>
      </c>
      <c r="AS578" s="4" t="s">
        <v>243</v>
      </c>
      <c r="AT578" s="6">
        <f t="shared" si="416"/>
        <v>0</v>
      </c>
      <c r="AU578" s="4" t="s">
        <v>243</v>
      </c>
      <c r="AV578" s="6">
        <f t="shared" si="417"/>
        <v>0</v>
      </c>
      <c r="AW578" s="4" t="s">
        <v>243</v>
      </c>
      <c r="AX578" s="6">
        <f t="shared" si="418"/>
        <v>0</v>
      </c>
      <c r="AY578" s="4" t="s">
        <v>243</v>
      </c>
      <c r="AZ578" s="33">
        <f t="shared" si="419"/>
        <v>0</v>
      </c>
      <c r="BA578" s="33"/>
      <c r="BB578" s="33"/>
      <c r="BC578" s="4" t="s">
        <v>243</v>
      </c>
    </row>
    <row r="579" spans="1:55" s="1" customFormat="1" ht="14.1" customHeight="1" x14ac:dyDescent="0.2">
      <c r="A579" s="42" t="s">
        <v>897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38" t="s">
        <v>912</v>
      </c>
      <c r="N579" s="38"/>
      <c r="O579" s="38" t="s">
        <v>412</v>
      </c>
      <c r="P579" s="38"/>
      <c r="Q579" s="38"/>
      <c r="R579" s="38"/>
      <c r="S579" s="38" t="s">
        <v>68</v>
      </c>
      <c r="T579" s="38"/>
      <c r="U579" s="38"/>
      <c r="V579" s="33">
        <f t="shared" si="408"/>
        <v>0</v>
      </c>
      <c r="W579" s="33"/>
      <c r="X579" s="34" t="s">
        <v>243</v>
      </c>
      <c r="Y579" s="34"/>
      <c r="Z579" s="33">
        <f t="shared" si="409"/>
        <v>0</v>
      </c>
      <c r="AA579" s="33"/>
      <c r="AB579" s="4" t="s">
        <v>243</v>
      </c>
      <c r="AC579" s="33">
        <f t="shared" si="410"/>
        <v>0</v>
      </c>
      <c r="AD579" s="33"/>
      <c r="AE579" s="4" t="s">
        <v>243</v>
      </c>
      <c r="AF579" s="33">
        <f t="shared" si="411"/>
        <v>0</v>
      </c>
      <c r="AG579" s="33"/>
      <c r="AH579" s="4" t="s">
        <v>243</v>
      </c>
      <c r="AI579" s="33">
        <f t="shared" si="412"/>
        <v>0</v>
      </c>
      <c r="AJ579" s="33"/>
      <c r="AK579" s="4" t="s">
        <v>243</v>
      </c>
      <c r="AL579" s="33">
        <f t="shared" si="413"/>
        <v>0</v>
      </c>
      <c r="AM579" s="33"/>
      <c r="AN579" s="4" t="s">
        <v>243</v>
      </c>
      <c r="AO579" s="6">
        <f t="shared" si="414"/>
        <v>0</v>
      </c>
      <c r="AP579" s="34" t="s">
        <v>243</v>
      </c>
      <c r="AQ579" s="34"/>
      <c r="AR579" s="6">
        <f t="shared" si="415"/>
        <v>0</v>
      </c>
      <c r="AS579" s="4" t="s">
        <v>243</v>
      </c>
      <c r="AT579" s="6">
        <f t="shared" si="416"/>
        <v>0</v>
      </c>
      <c r="AU579" s="4" t="s">
        <v>243</v>
      </c>
      <c r="AV579" s="6">
        <f t="shared" si="417"/>
        <v>0</v>
      </c>
      <c r="AW579" s="4" t="s">
        <v>243</v>
      </c>
      <c r="AX579" s="6">
        <f t="shared" si="418"/>
        <v>0</v>
      </c>
      <c r="AY579" s="4" t="s">
        <v>243</v>
      </c>
      <c r="AZ579" s="33">
        <f t="shared" si="419"/>
        <v>0</v>
      </c>
      <c r="BA579" s="33"/>
      <c r="BB579" s="33"/>
      <c r="BC579" s="4" t="s">
        <v>243</v>
      </c>
    </row>
    <row r="580" spans="1:55" s="1" customFormat="1" ht="14.1" customHeight="1" x14ac:dyDescent="0.2">
      <c r="A580" s="41" t="s">
        <v>734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8" t="s">
        <v>913</v>
      </c>
      <c r="N580" s="38"/>
      <c r="O580" s="38" t="s">
        <v>467</v>
      </c>
      <c r="P580" s="38"/>
      <c r="Q580" s="38"/>
      <c r="R580" s="38"/>
      <c r="S580" s="38" t="s">
        <v>68</v>
      </c>
      <c r="T580" s="38"/>
      <c r="U580" s="38"/>
      <c r="V580" s="33">
        <f t="shared" si="408"/>
        <v>0</v>
      </c>
      <c r="W580" s="33"/>
      <c r="X580" s="34" t="s">
        <v>243</v>
      </c>
      <c r="Y580" s="34"/>
      <c r="Z580" s="33">
        <f t="shared" si="409"/>
        <v>0</v>
      </c>
      <c r="AA580" s="33"/>
      <c r="AB580" s="4" t="s">
        <v>243</v>
      </c>
      <c r="AC580" s="33">
        <f t="shared" si="410"/>
        <v>0</v>
      </c>
      <c r="AD580" s="33"/>
      <c r="AE580" s="4" t="s">
        <v>243</v>
      </c>
      <c r="AF580" s="33">
        <f t="shared" si="411"/>
        <v>0</v>
      </c>
      <c r="AG580" s="33"/>
      <c r="AH580" s="4" t="s">
        <v>243</v>
      </c>
      <c r="AI580" s="33">
        <f t="shared" si="412"/>
        <v>0</v>
      </c>
      <c r="AJ580" s="33"/>
      <c r="AK580" s="4" t="s">
        <v>243</v>
      </c>
      <c r="AL580" s="33">
        <f t="shared" si="413"/>
        <v>0</v>
      </c>
      <c r="AM580" s="33"/>
      <c r="AN580" s="4" t="s">
        <v>243</v>
      </c>
      <c r="AO580" s="6">
        <f t="shared" si="414"/>
        <v>0</v>
      </c>
      <c r="AP580" s="34" t="s">
        <v>243</v>
      </c>
      <c r="AQ580" s="34"/>
      <c r="AR580" s="6">
        <f t="shared" si="415"/>
        <v>0</v>
      </c>
      <c r="AS580" s="4" t="s">
        <v>243</v>
      </c>
      <c r="AT580" s="6">
        <f t="shared" si="416"/>
        <v>0</v>
      </c>
      <c r="AU580" s="4" t="s">
        <v>243</v>
      </c>
      <c r="AV580" s="6">
        <f t="shared" si="417"/>
        <v>0</v>
      </c>
      <c r="AW580" s="4" t="s">
        <v>243</v>
      </c>
      <c r="AX580" s="6">
        <f t="shared" si="418"/>
        <v>0</v>
      </c>
      <c r="AY580" s="4" t="s">
        <v>243</v>
      </c>
      <c r="AZ580" s="33">
        <f t="shared" si="419"/>
        <v>0</v>
      </c>
      <c r="BA580" s="33"/>
      <c r="BB580" s="33"/>
      <c r="BC580" s="4" t="s">
        <v>243</v>
      </c>
    </row>
    <row r="581" spans="1:55" s="1" customFormat="1" ht="14.1" customHeight="1" x14ac:dyDescent="0.2">
      <c r="A581" s="41" t="s">
        <v>738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8" t="s">
        <v>914</v>
      </c>
      <c r="N581" s="38"/>
      <c r="O581" s="38" t="s">
        <v>741</v>
      </c>
      <c r="P581" s="38"/>
      <c r="Q581" s="38"/>
      <c r="R581" s="38"/>
      <c r="S581" s="38" t="s">
        <v>68</v>
      </c>
      <c r="T581" s="38"/>
      <c r="U581" s="38"/>
      <c r="V581" s="33">
        <f t="shared" si="408"/>
        <v>0</v>
      </c>
      <c r="W581" s="33"/>
      <c r="X581" s="34" t="s">
        <v>243</v>
      </c>
      <c r="Y581" s="34"/>
      <c r="Z581" s="33">
        <f t="shared" si="409"/>
        <v>0</v>
      </c>
      <c r="AA581" s="33"/>
      <c r="AB581" s="4" t="s">
        <v>243</v>
      </c>
      <c r="AC581" s="33">
        <f t="shared" si="410"/>
        <v>0</v>
      </c>
      <c r="AD581" s="33"/>
      <c r="AE581" s="4" t="s">
        <v>243</v>
      </c>
      <c r="AF581" s="33">
        <f t="shared" si="411"/>
        <v>0</v>
      </c>
      <c r="AG581" s="33"/>
      <c r="AH581" s="4" t="s">
        <v>243</v>
      </c>
      <c r="AI581" s="33">
        <f t="shared" si="412"/>
        <v>0</v>
      </c>
      <c r="AJ581" s="33"/>
      <c r="AK581" s="4" t="s">
        <v>243</v>
      </c>
      <c r="AL581" s="33">
        <f t="shared" si="413"/>
        <v>0</v>
      </c>
      <c r="AM581" s="33"/>
      <c r="AN581" s="4" t="s">
        <v>243</v>
      </c>
      <c r="AO581" s="6">
        <f t="shared" si="414"/>
        <v>0</v>
      </c>
      <c r="AP581" s="34" t="s">
        <v>243</v>
      </c>
      <c r="AQ581" s="34"/>
      <c r="AR581" s="6">
        <f t="shared" si="415"/>
        <v>0</v>
      </c>
      <c r="AS581" s="4" t="s">
        <v>243</v>
      </c>
      <c r="AT581" s="6">
        <f t="shared" si="416"/>
        <v>0</v>
      </c>
      <c r="AU581" s="4" t="s">
        <v>243</v>
      </c>
      <c r="AV581" s="6">
        <f t="shared" si="417"/>
        <v>0</v>
      </c>
      <c r="AW581" s="4" t="s">
        <v>243</v>
      </c>
      <c r="AX581" s="6">
        <f t="shared" si="418"/>
        <v>0</v>
      </c>
      <c r="AY581" s="4" t="s">
        <v>243</v>
      </c>
      <c r="AZ581" s="33">
        <f t="shared" si="419"/>
        <v>0</v>
      </c>
      <c r="BA581" s="33"/>
      <c r="BB581" s="33"/>
      <c r="BC581" s="4" t="s">
        <v>243</v>
      </c>
    </row>
    <row r="582" spans="1:55" s="1" customFormat="1" ht="14.1" customHeight="1" x14ac:dyDescent="0.2">
      <c r="A582" s="41" t="s">
        <v>743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8" t="s">
        <v>915</v>
      </c>
      <c r="N582" s="38"/>
      <c r="O582" s="38" t="s">
        <v>67</v>
      </c>
      <c r="P582" s="38"/>
      <c r="Q582" s="38"/>
      <c r="R582" s="38"/>
      <c r="S582" s="38" t="s">
        <v>68</v>
      </c>
      <c r="T582" s="38"/>
      <c r="U582" s="38"/>
      <c r="V582" s="33">
        <f>4144524</f>
        <v>4144524</v>
      </c>
      <c r="W582" s="33"/>
      <c r="X582" s="34" t="s">
        <v>243</v>
      </c>
      <c r="Y582" s="34"/>
      <c r="Z582" s="33">
        <f t="shared" si="409"/>
        <v>0</v>
      </c>
      <c r="AA582" s="33"/>
      <c r="AB582" s="4" t="s">
        <v>243</v>
      </c>
      <c r="AC582" s="33">
        <f t="shared" si="410"/>
        <v>0</v>
      </c>
      <c r="AD582" s="33"/>
      <c r="AE582" s="4" t="s">
        <v>243</v>
      </c>
      <c r="AF582" s="33">
        <f t="shared" si="411"/>
        <v>0</v>
      </c>
      <c r="AG582" s="33"/>
      <c r="AH582" s="4" t="s">
        <v>243</v>
      </c>
      <c r="AI582" s="33">
        <f t="shared" si="412"/>
        <v>0</v>
      </c>
      <c r="AJ582" s="33"/>
      <c r="AK582" s="4" t="s">
        <v>243</v>
      </c>
      <c r="AL582" s="33">
        <f>4144524</f>
        <v>4144524</v>
      </c>
      <c r="AM582" s="33"/>
      <c r="AN582" s="4" t="s">
        <v>243</v>
      </c>
      <c r="AO582" s="6">
        <f>2799948.25</f>
        <v>2799948.25</v>
      </c>
      <c r="AP582" s="34" t="s">
        <v>243</v>
      </c>
      <c r="AQ582" s="34"/>
      <c r="AR582" s="6">
        <f t="shared" si="415"/>
        <v>0</v>
      </c>
      <c r="AS582" s="4" t="s">
        <v>243</v>
      </c>
      <c r="AT582" s="6">
        <f t="shared" si="416"/>
        <v>0</v>
      </c>
      <c r="AU582" s="4" t="s">
        <v>243</v>
      </c>
      <c r="AV582" s="6">
        <f t="shared" si="417"/>
        <v>0</v>
      </c>
      <c r="AW582" s="4" t="s">
        <v>243</v>
      </c>
      <c r="AX582" s="6">
        <f t="shared" si="418"/>
        <v>0</v>
      </c>
      <c r="AY582" s="4" t="s">
        <v>243</v>
      </c>
      <c r="AZ582" s="33">
        <f>2799948.25</f>
        <v>2799948.25</v>
      </c>
      <c r="BA582" s="33"/>
      <c r="BB582" s="33"/>
      <c r="BC582" s="4" t="s">
        <v>243</v>
      </c>
    </row>
    <row r="583" spans="1:55" s="1" customFormat="1" ht="14.1" customHeight="1" x14ac:dyDescent="0.2">
      <c r="A583" s="37" t="s">
        <v>916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8" t="s">
        <v>917</v>
      </c>
      <c r="N583" s="38"/>
      <c r="O583" s="38" t="s">
        <v>67</v>
      </c>
      <c r="P583" s="38"/>
      <c r="Q583" s="38"/>
      <c r="R583" s="38"/>
      <c r="S583" s="38" t="s">
        <v>68</v>
      </c>
      <c r="T583" s="38"/>
      <c r="U583" s="38"/>
      <c r="V583" s="33">
        <f>0</f>
        <v>0</v>
      </c>
      <c r="W583" s="33"/>
      <c r="X583" s="34" t="s">
        <v>243</v>
      </c>
      <c r="Y583" s="34"/>
      <c r="Z583" s="34" t="s">
        <v>243</v>
      </c>
      <c r="AA583" s="34"/>
      <c r="AB583" s="4" t="s">
        <v>243</v>
      </c>
      <c r="AC583" s="34" t="s">
        <v>243</v>
      </c>
      <c r="AD583" s="34"/>
      <c r="AE583" s="4" t="s">
        <v>243</v>
      </c>
      <c r="AF583" s="34" t="s">
        <v>243</v>
      </c>
      <c r="AG583" s="34"/>
      <c r="AH583" s="4" t="s">
        <v>243</v>
      </c>
      <c r="AI583" s="34" t="s">
        <v>243</v>
      </c>
      <c r="AJ583" s="34"/>
      <c r="AK583" s="4" t="s">
        <v>243</v>
      </c>
      <c r="AL583" s="34" t="s">
        <v>243</v>
      </c>
      <c r="AM583" s="34"/>
      <c r="AN583" s="4" t="s">
        <v>243</v>
      </c>
      <c r="AO583" s="6">
        <f>0</f>
        <v>0</v>
      </c>
      <c r="AP583" s="34" t="s">
        <v>243</v>
      </c>
      <c r="AQ583" s="34"/>
      <c r="AR583" s="4" t="s">
        <v>243</v>
      </c>
      <c r="AS583" s="4" t="s">
        <v>243</v>
      </c>
      <c r="AT583" s="4" t="s">
        <v>243</v>
      </c>
      <c r="AU583" s="4" t="s">
        <v>243</v>
      </c>
      <c r="AV583" s="4" t="s">
        <v>243</v>
      </c>
      <c r="AW583" s="4" t="s">
        <v>243</v>
      </c>
      <c r="AX583" s="4" t="s">
        <v>243</v>
      </c>
      <c r="AY583" s="4" t="s">
        <v>243</v>
      </c>
      <c r="AZ583" s="34" t="s">
        <v>243</v>
      </c>
      <c r="BA583" s="34"/>
      <c r="BB583" s="34"/>
      <c r="BC583" s="4" t="s">
        <v>243</v>
      </c>
    </row>
    <row r="584" spans="1:55" s="1" customFormat="1" ht="24" customHeight="1" x14ac:dyDescent="0.2">
      <c r="A584" s="41" t="s">
        <v>918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8" t="s">
        <v>919</v>
      </c>
      <c r="N584" s="38"/>
      <c r="O584" s="38" t="s">
        <v>67</v>
      </c>
      <c r="P584" s="38"/>
      <c r="Q584" s="38"/>
      <c r="R584" s="38"/>
      <c r="S584" s="38" t="s">
        <v>68</v>
      </c>
      <c r="T584" s="38"/>
      <c r="U584" s="38"/>
      <c r="V584" s="33">
        <f>0</f>
        <v>0</v>
      </c>
      <c r="W584" s="33"/>
      <c r="X584" s="34" t="s">
        <v>243</v>
      </c>
      <c r="Y584" s="34"/>
      <c r="Z584" s="33">
        <f>0</f>
        <v>0</v>
      </c>
      <c r="AA584" s="33"/>
      <c r="AB584" s="4" t="s">
        <v>243</v>
      </c>
      <c r="AC584" s="33">
        <f>0</f>
        <v>0</v>
      </c>
      <c r="AD584" s="33"/>
      <c r="AE584" s="4" t="s">
        <v>243</v>
      </c>
      <c r="AF584" s="33">
        <f>0</f>
        <v>0</v>
      </c>
      <c r="AG584" s="33"/>
      <c r="AH584" s="4" t="s">
        <v>243</v>
      </c>
      <c r="AI584" s="33">
        <f>0</f>
        <v>0</v>
      </c>
      <c r="AJ584" s="33"/>
      <c r="AK584" s="4" t="s">
        <v>243</v>
      </c>
      <c r="AL584" s="33">
        <f>0</f>
        <v>0</v>
      </c>
      <c r="AM584" s="33"/>
      <c r="AN584" s="4" t="s">
        <v>243</v>
      </c>
      <c r="AO584" s="6">
        <f>0</f>
        <v>0</v>
      </c>
      <c r="AP584" s="34" t="s">
        <v>243</v>
      </c>
      <c r="AQ584" s="34"/>
      <c r="AR584" s="6">
        <f>0</f>
        <v>0</v>
      </c>
      <c r="AS584" s="4" t="s">
        <v>243</v>
      </c>
      <c r="AT584" s="6">
        <f>0</f>
        <v>0</v>
      </c>
      <c r="AU584" s="4" t="s">
        <v>243</v>
      </c>
      <c r="AV584" s="6">
        <f>0</f>
        <v>0</v>
      </c>
      <c r="AW584" s="4" t="s">
        <v>243</v>
      </c>
      <c r="AX584" s="6">
        <f>0</f>
        <v>0</v>
      </c>
      <c r="AY584" s="4" t="s">
        <v>243</v>
      </c>
      <c r="AZ584" s="33">
        <f>0</f>
        <v>0</v>
      </c>
      <c r="BA584" s="33"/>
      <c r="BB584" s="33"/>
      <c r="BC584" s="4" t="s">
        <v>243</v>
      </c>
    </row>
    <row r="585" spans="1:55" s="1" customFormat="1" ht="14.1" customHeight="1" x14ac:dyDescent="0.2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36" t="s">
        <v>16</v>
      </c>
      <c r="N585" s="36"/>
      <c r="O585" s="36" t="s">
        <v>16</v>
      </c>
      <c r="P585" s="36"/>
      <c r="Q585" s="36"/>
      <c r="R585" s="36"/>
      <c r="S585" s="36" t="s">
        <v>16</v>
      </c>
      <c r="T585" s="36"/>
      <c r="U585" s="36"/>
      <c r="V585" s="29" t="s">
        <v>16</v>
      </c>
      <c r="W585" s="29"/>
      <c r="X585" s="29" t="s">
        <v>16</v>
      </c>
      <c r="Y585" s="29"/>
      <c r="Z585" s="29" t="s">
        <v>16</v>
      </c>
      <c r="AA585" s="29"/>
      <c r="AB585" s="7" t="s">
        <v>16</v>
      </c>
      <c r="AC585" s="29" t="s">
        <v>16</v>
      </c>
      <c r="AD585" s="29"/>
      <c r="AE585" s="7" t="s">
        <v>16</v>
      </c>
      <c r="AF585" s="29" t="s">
        <v>16</v>
      </c>
      <c r="AG585" s="29"/>
      <c r="AH585" s="7" t="s">
        <v>16</v>
      </c>
      <c r="AI585" s="29" t="s">
        <v>16</v>
      </c>
      <c r="AJ585" s="29"/>
      <c r="AK585" s="7" t="s">
        <v>16</v>
      </c>
      <c r="AL585" s="29" t="s">
        <v>16</v>
      </c>
      <c r="AM585" s="29"/>
      <c r="AN585" s="7" t="s">
        <v>16</v>
      </c>
      <c r="AO585" s="7" t="s">
        <v>16</v>
      </c>
      <c r="AP585" s="29" t="s">
        <v>16</v>
      </c>
      <c r="AQ585" s="29"/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7" t="s">
        <v>16</v>
      </c>
      <c r="AZ585" s="29" t="s">
        <v>16</v>
      </c>
      <c r="BA585" s="29"/>
      <c r="BB585" s="29"/>
      <c r="BC585" s="7" t="s">
        <v>16</v>
      </c>
    </row>
    <row r="586" spans="1:55" s="1" customFormat="1" ht="14.1" customHeight="1" x14ac:dyDescent="0.2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31" t="s">
        <v>922</v>
      </c>
      <c r="N586" s="31"/>
      <c r="O586" s="31" t="s">
        <v>67</v>
      </c>
      <c r="P586" s="31"/>
      <c r="Q586" s="31"/>
      <c r="R586" s="31"/>
      <c r="S586" s="31" t="s">
        <v>68</v>
      </c>
      <c r="T586" s="31"/>
      <c r="U586" s="31"/>
      <c r="V586" s="27">
        <f t="shared" ref="V586:V601" si="420">0</f>
        <v>0</v>
      </c>
      <c r="W586" s="27"/>
      <c r="X586" s="28" t="s">
        <v>243</v>
      </c>
      <c r="Y586" s="28"/>
      <c r="Z586" s="27">
        <f t="shared" ref="Z586:Z602" si="421">0</f>
        <v>0</v>
      </c>
      <c r="AA586" s="27"/>
      <c r="AB586" s="14" t="s">
        <v>243</v>
      </c>
      <c r="AC586" s="27">
        <f t="shared" ref="AC586:AC602" si="422">0</f>
        <v>0</v>
      </c>
      <c r="AD586" s="27"/>
      <c r="AE586" s="14" t="s">
        <v>243</v>
      </c>
      <c r="AF586" s="27">
        <f t="shared" ref="AF586:AF602" si="423">0</f>
        <v>0</v>
      </c>
      <c r="AG586" s="27"/>
      <c r="AH586" s="14" t="s">
        <v>243</v>
      </c>
      <c r="AI586" s="27">
        <f t="shared" ref="AI586:AI602" si="424">0</f>
        <v>0</v>
      </c>
      <c r="AJ586" s="27"/>
      <c r="AK586" s="14" t="s">
        <v>243</v>
      </c>
      <c r="AL586" s="27">
        <f t="shared" ref="AL586:AL601" si="425">0</f>
        <v>0</v>
      </c>
      <c r="AM586" s="27"/>
      <c r="AN586" s="14" t="s">
        <v>243</v>
      </c>
      <c r="AO586" s="8">
        <f t="shared" ref="AO586:AO601" si="426">0</f>
        <v>0</v>
      </c>
      <c r="AP586" s="28" t="s">
        <v>243</v>
      </c>
      <c r="AQ586" s="28"/>
      <c r="AR586" s="8">
        <f t="shared" ref="AR586:AR602" si="427">0</f>
        <v>0</v>
      </c>
      <c r="AS586" s="14" t="s">
        <v>243</v>
      </c>
      <c r="AT586" s="8">
        <f t="shared" ref="AT586:AT602" si="428">0</f>
        <v>0</v>
      </c>
      <c r="AU586" s="14" t="s">
        <v>243</v>
      </c>
      <c r="AV586" s="8">
        <f t="shared" ref="AV586:AV602" si="429">0</f>
        <v>0</v>
      </c>
      <c r="AW586" s="14" t="s">
        <v>243</v>
      </c>
      <c r="AX586" s="8">
        <f t="shared" ref="AX586:AX602" si="430">0</f>
        <v>0</v>
      </c>
      <c r="AY586" s="14" t="s">
        <v>243</v>
      </c>
      <c r="AZ586" s="27">
        <f t="shared" ref="AZ586:AZ601" si="431">0</f>
        <v>0</v>
      </c>
      <c r="BA586" s="27"/>
      <c r="BB586" s="27"/>
      <c r="BC586" s="14" t="s">
        <v>243</v>
      </c>
    </row>
    <row r="587" spans="1:55" s="1" customFormat="1" ht="24" customHeight="1" x14ac:dyDescent="0.2">
      <c r="A587" s="45" t="s">
        <v>923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38" t="s">
        <v>924</v>
      </c>
      <c r="N587" s="38"/>
      <c r="O587" s="38" t="s">
        <v>67</v>
      </c>
      <c r="P587" s="38"/>
      <c r="Q587" s="38"/>
      <c r="R587" s="38"/>
      <c r="S587" s="38" t="s">
        <v>68</v>
      </c>
      <c r="T587" s="38"/>
      <c r="U587" s="38"/>
      <c r="V587" s="33">
        <f t="shared" si="420"/>
        <v>0</v>
      </c>
      <c r="W587" s="33"/>
      <c r="X587" s="34" t="s">
        <v>243</v>
      </c>
      <c r="Y587" s="34"/>
      <c r="Z587" s="33">
        <f t="shared" si="421"/>
        <v>0</v>
      </c>
      <c r="AA587" s="33"/>
      <c r="AB587" s="4" t="s">
        <v>243</v>
      </c>
      <c r="AC587" s="33">
        <f t="shared" si="422"/>
        <v>0</v>
      </c>
      <c r="AD587" s="33"/>
      <c r="AE587" s="4" t="s">
        <v>243</v>
      </c>
      <c r="AF587" s="33">
        <f t="shared" si="423"/>
        <v>0</v>
      </c>
      <c r="AG587" s="33"/>
      <c r="AH587" s="4" t="s">
        <v>243</v>
      </c>
      <c r="AI587" s="33">
        <f t="shared" si="424"/>
        <v>0</v>
      </c>
      <c r="AJ587" s="33"/>
      <c r="AK587" s="4" t="s">
        <v>243</v>
      </c>
      <c r="AL587" s="33">
        <f t="shared" si="425"/>
        <v>0</v>
      </c>
      <c r="AM587" s="33"/>
      <c r="AN587" s="4" t="s">
        <v>243</v>
      </c>
      <c r="AO587" s="6">
        <f t="shared" si="426"/>
        <v>0</v>
      </c>
      <c r="AP587" s="34" t="s">
        <v>243</v>
      </c>
      <c r="AQ587" s="34"/>
      <c r="AR587" s="6">
        <f t="shared" si="427"/>
        <v>0</v>
      </c>
      <c r="AS587" s="4" t="s">
        <v>243</v>
      </c>
      <c r="AT587" s="6">
        <f t="shared" si="428"/>
        <v>0</v>
      </c>
      <c r="AU587" s="4" t="s">
        <v>243</v>
      </c>
      <c r="AV587" s="6">
        <f t="shared" si="429"/>
        <v>0</v>
      </c>
      <c r="AW587" s="4" t="s">
        <v>243</v>
      </c>
      <c r="AX587" s="6">
        <f t="shared" si="430"/>
        <v>0</v>
      </c>
      <c r="AY587" s="4" t="s">
        <v>243</v>
      </c>
      <c r="AZ587" s="33">
        <f t="shared" si="431"/>
        <v>0</v>
      </c>
      <c r="BA587" s="33"/>
      <c r="BB587" s="33"/>
      <c r="BC587" s="4" t="s">
        <v>243</v>
      </c>
    </row>
    <row r="588" spans="1:55" s="1" customFormat="1" ht="24" customHeight="1" x14ac:dyDescent="0.2">
      <c r="A588" s="45" t="s">
        <v>925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38" t="s">
        <v>926</v>
      </c>
      <c r="N588" s="38"/>
      <c r="O588" s="38" t="s">
        <v>67</v>
      </c>
      <c r="P588" s="38"/>
      <c r="Q588" s="38"/>
      <c r="R588" s="38"/>
      <c r="S588" s="38" t="s">
        <v>68</v>
      </c>
      <c r="T588" s="38"/>
      <c r="U588" s="38"/>
      <c r="V588" s="33">
        <f t="shared" si="420"/>
        <v>0</v>
      </c>
      <c r="W588" s="33"/>
      <c r="X588" s="34" t="s">
        <v>243</v>
      </c>
      <c r="Y588" s="34"/>
      <c r="Z588" s="33">
        <f t="shared" si="421"/>
        <v>0</v>
      </c>
      <c r="AA588" s="33"/>
      <c r="AB588" s="4" t="s">
        <v>243</v>
      </c>
      <c r="AC588" s="33">
        <f t="shared" si="422"/>
        <v>0</v>
      </c>
      <c r="AD588" s="33"/>
      <c r="AE588" s="4" t="s">
        <v>243</v>
      </c>
      <c r="AF588" s="33">
        <f t="shared" si="423"/>
        <v>0</v>
      </c>
      <c r="AG588" s="33"/>
      <c r="AH588" s="4" t="s">
        <v>243</v>
      </c>
      <c r="AI588" s="33">
        <f t="shared" si="424"/>
        <v>0</v>
      </c>
      <c r="AJ588" s="33"/>
      <c r="AK588" s="4" t="s">
        <v>243</v>
      </c>
      <c r="AL588" s="33">
        <f t="shared" si="425"/>
        <v>0</v>
      </c>
      <c r="AM588" s="33"/>
      <c r="AN588" s="4" t="s">
        <v>243</v>
      </c>
      <c r="AO588" s="6">
        <f t="shared" si="426"/>
        <v>0</v>
      </c>
      <c r="AP588" s="34" t="s">
        <v>243</v>
      </c>
      <c r="AQ588" s="34"/>
      <c r="AR588" s="6">
        <f t="shared" si="427"/>
        <v>0</v>
      </c>
      <c r="AS588" s="4" t="s">
        <v>243</v>
      </c>
      <c r="AT588" s="6">
        <f t="shared" si="428"/>
        <v>0</v>
      </c>
      <c r="AU588" s="4" t="s">
        <v>243</v>
      </c>
      <c r="AV588" s="6">
        <f t="shared" si="429"/>
        <v>0</v>
      </c>
      <c r="AW588" s="4" t="s">
        <v>243</v>
      </c>
      <c r="AX588" s="6">
        <f t="shared" si="430"/>
        <v>0</v>
      </c>
      <c r="AY588" s="4" t="s">
        <v>243</v>
      </c>
      <c r="AZ588" s="33">
        <f t="shared" si="431"/>
        <v>0</v>
      </c>
      <c r="BA588" s="33"/>
      <c r="BB588" s="33"/>
      <c r="BC588" s="4" t="s">
        <v>243</v>
      </c>
    </row>
    <row r="589" spans="1:55" s="1" customFormat="1" ht="24" customHeight="1" x14ac:dyDescent="0.2">
      <c r="A589" s="45" t="s">
        <v>927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38" t="s">
        <v>928</v>
      </c>
      <c r="N589" s="38"/>
      <c r="O589" s="38" t="s">
        <v>67</v>
      </c>
      <c r="P589" s="38"/>
      <c r="Q589" s="38"/>
      <c r="R589" s="38"/>
      <c r="S589" s="38" t="s">
        <v>68</v>
      </c>
      <c r="T589" s="38"/>
      <c r="U589" s="38"/>
      <c r="V589" s="33">
        <f t="shared" si="420"/>
        <v>0</v>
      </c>
      <c r="W589" s="33"/>
      <c r="X589" s="34" t="s">
        <v>243</v>
      </c>
      <c r="Y589" s="34"/>
      <c r="Z589" s="33">
        <f t="shared" si="421"/>
        <v>0</v>
      </c>
      <c r="AA589" s="33"/>
      <c r="AB589" s="4" t="s">
        <v>243</v>
      </c>
      <c r="AC589" s="33">
        <f t="shared" si="422"/>
        <v>0</v>
      </c>
      <c r="AD589" s="33"/>
      <c r="AE589" s="4" t="s">
        <v>243</v>
      </c>
      <c r="AF589" s="33">
        <f t="shared" si="423"/>
        <v>0</v>
      </c>
      <c r="AG589" s="33"/>
      <c r="AH589" s="4" t="s">
        <v>243</v>
      </c>
      <c r="AI589" s="33">
        <f t="shared" si="424"/>
        <v>0</v>
      </c>
      <c r="AJ589" s="33"/>
      <c r="AK589" s="4" t="s">
        <v>243</v>
      </c>
      <c r="AL589" s="33">
        <f t="shared" si="425"/>
        <v>0</v>
      </c>
      <c r="AM589" s="33"/>
      <c r="AN589" s="4" t="s">
        <v>243</v>
      </c>
      <c r="AO589" s="6">
        <f t="shared" si="426"/>
        <v>0</v>
      </c>
      <c r="AP589" s="34" t="s">
        <v>243</v>
      </c>
      <c r="AQ589" s="34"/>
      <c r="AR589" s="6">
        <f t="shared" si="427"/>
        <v>0</v>
      </c>
      <c r="AS589" s="4" t="s">
        <v>243</v>
      </c>
      <c r="AT589" s="6">
        <f t="shared" si="428"/>
        <v>0</v>
      </c>
      <c r="AU589" s="4" t="s">
        <v>243</v>
      </c>
      <c r="AV589" s="6">
        <f t="shared" si="429"/>
        <v>0</v>
      </c>
      <c r="AW589" s="4" t="s">
        <v>243</v>
      </c>
      <c r="AX589" s="6">
        <f t="shared" si="430"/>
        <v>0</v>
      </c>
      <c r="AY589" s="4" t="s">
        <v>243</v>
      </c>
      <c r="AZ589" s="33">
        <f t="shared" si="431"/>
        <v>0</v>
      </c>
      <c r="BA589" s="33"/>
      <c r="BB589" s="33"/>
      <c r="BC589" s="4" t="s">
        <v>243</v>
      </c>
    </row>
    <row r="590" spans="1:55" s="1" customFormat="1" ht="24" customHeight="1" x14ac:dyDescent="0.2">
      <c r="A590" s="45" t="s">
        <v>929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38" t="s">
        <v>930</v>
      </c>
      <c r="N590" s="38"/>
      <c r="O590" s="38" t="s">
        <v>67</v>
      </c>
      <c r="P590" s="38"/>
      <c r="Q590" s="38"/>
      <c r="R590" s="38"/>
      <c r="S590" s="38" t="s">
        <v>68</v>
      </c>
      <c r="T590" s="38"/>
      <c r="U590" s="38"/>
      <c r="V590" s="33">
        <f t="shared" si="420"/>
        <v>0</v>
      </c>
      <c r="W590" s="33"/>
      <c r="X590" s="34" t="s">
        <v>243</v>
      </c>
      <c r="Y590" s="34"/>
      <c r="Z590" s="33">
        <f t="shared" si="421"/>
        <v>0</v>
      </c>
      <c r="AA590" s="33"/>
      <c r="AB590" s="4" t="s">
        <v>243</v>
      </c>
      <c r="AC590" s="33">
        <f t="shared" si="422"/>
        <v>0</v>
      </c>
      <c r="AD590" s="33"/>
      <c r="AE590" s="4" t="s">
        <v>243</v>
      </c>
      <c r="AF590" s="33">
        <f t="shared" si="423"/>
        <v>0</v>
      </c>
      <c r="AG590" s="33"/>
      <c r="AH590" s="4" t="s">
        <v>243</v>
      </c>
      <c r="AI590" s="33">
        <f t="shared" si="424"/>
        <v>0</v>
      </c>
      <c r="AJ590" s="33"/>
      <c r="AK590" s="4" t="s">
        <v>243</v>
      </c>
      <c r="AL590" s="33">
        <f t="shared" si="425"/>
        <v>0</v>
      </c>
      <c r="AM590" s="33"/>
      <c r="AN590" s="4" t="s">
        <v>243</v>
      </c>
      <c r="AO590" s="6">
        <f t="shared" si="426"/>
        <v>0</v>
      </c>
      <c r="AP590" s="34" t="s">
        <v>243</v>
      </c>
      <c r="AQ590" s="34"/>
      <c r="AR590" s="6">
        <f t="shared" si="427"/>
        <v>0</v>
      </c>
      <c r="AS590" s="4" t="s">
        <v>243</v>
      </c>
      <c r="AT590" s="6">
        <f t="shared" si="428"/>
        <v>0</v>
      </c>
      <c r="AU590" s="4" t="s">
        <v>243</v>
      </c>
      <c r="AV590" s="6">
        <f t="shared" si="429"/>
        <v>0</v>
      </c>
      <c r="AW590" s="4" t="s">
        <v>243</v>
      </c>
      <c r="AX590" s="6">
        <f t="shared" si="430"/>
        <v>0</v>
      </c>
      <c r="AY590" s="4" t="s">
        <v>243</v>
      </c>
      <c r="AZ590" s="33">
        <f t="shared" si="431"/>
        <v>0</v>
      </c>
      <c r="BA590" s="33"/>
      <c r="BB590" s="33"/>
      <c r="BC590" s="4" t="s">
        <v>243</v>
      </c>
    </row>
    <row r="591" spans="1:55" s="1" customFormat="1" ht="33.950000000000003" customHeight="1" x14ac:dyDescent="0.2">
      <c r="A591" s="45" t="s">
        <v>931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38" t="s">
        <v>932</v>
      </c>
      <c r="N591" s="38"/>
      <c r="O591" s="38" t="s">
        <v>67</v>
      </c>
      <c r="P591" s="38"/>
      <c r="Q591" s="38"/>
      <c r="R591" s="38"/>
      <c r="S591" s="38" t="s">
        <v>68</v>
      </c>
      <c r="T591" s="38"/>
      <c r="U591" s="38"/>
      <c r="V591" s="33">
        <f t="shared" si="420"/>
        <v>0</v>
      </c>
      <c r="W591" s="33"/>
      <c r="X591" s="34" t="s">
        <v>243</v>
      </c>
      <c r="Y591" s="34"/>
      <c r="Z591" s="33">
        <f t="shared" si="421"/>
        <v>0</v>
      </c>
      <c r="AA591" s="33"/>
      <c r="AB591" s="4" t="s">
        <v>243</v>
      </c>
      <c r="AC591" s="33">
        <f t="shared" si="422"/>
        <v>0</v>
      </c>
      <c r="AD591" s="33"/>
      <c r="AE591" s="4" t="s">
        <v>243</v>
      </c>
      <c r="AF591" s="33">
        <f t="shared" si="423"/>
        <v>0</v>
      </c>
      <c r="AG591" s="33"/>
      <c r="AH591" s="4" t="s">
        <v>243</v>
      </c>
      <c r="AI591" s="33">
        <f t="shared" si="424"/>
        <v>0</v>
      </c>
      <c r="AJ591" s="33"/>
      <c r="AK591" s="4" t="s">
        <v>243</v>
      </c>
      <c r="AL591" s="33">
        <f t="shared" si="425"/>
        <v>0</v>
      </c>
      <c r="AM591" s="33"/>
      <c r="AN591" s="4" t="s">
        <v>243</v>
      </c>
      <c r="AO591" s="6">
        <f t="shared" si="426"/>
        <v>0</v>
      </c>
      <c r="AP591" s="34" t="s">
        <v>243</v>
      </c>
      <c r="AQ591" s="34"/>
      <c r="AR591" s="6">
        <f t="shared" si="427"/>
        <v>0</v>
      </c>
      <c r="AS591" s="4" t="s">
        <v>243</v>
      </c>
      <c r="AT591" s="6">
        <f t="shared" si="428"/>
        <v>0</v>
      </c>
      <c r="AU591" s="4" t="s">
        <v>243</v>
      </c>
      <c r="AV591" s="6">
        <f t="shared" si="429"/>
        <v>0</v>
      </c>
      <c r="AW591" s="4" t="s">
        <v>243</v>
      </c>
      <c r="AX591" s="6">
        <f t="shared" si="430"/>
        <v>0</v>
      </c>
      <c r="AY591" s="4" t="s">
        <v>243</v>
      </c>
      <c r="AZ591" s="33">
        <f t="shared" si="431"/>
        <v>0</v>
      </c>
      <c r="BA591" s="33"/>
      <c r="BB591" s="33"/>
      <c r="BC591" s="4" t="s">
        <v>243</v>
      </c>
    </row>
    <row r="592" spans="1:55" s="1" customFormat="1" ht="33.950000000000003" customHeight="1" x14ac:dyDescent="0.2">
      <c r="A592" s="45" t="s">
        <v>933</v>
      </c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38" t="s">
        <v>934</v>
      </c>
      <c r="N592" s="38"/>
      <c r="O592" s="38" t="s">
        <v>67</v>
      </c>
      <c r="P592" s="38"/>
      <c r="Q592" s="38"/>
      <c r="R592" s="38"/>
      <c r="S592" s="38" t="s">
        <v>68</v>
      </c>
      <c r="T592" s="38"/>
      <c r="U592" s="38"/>
      <c r="V592" s="33">
        <f t="shared" si="420"/>
        <v>0</v>
      </c>
      <c r="W592" s="33"/>
      <c r="X592" s="34" t="s">
        <v>243</v>
      </c>
      <c r="Y592" s="34"/>
      <c r="Z592" s="33">
        <f t="shared" si="421"/>
        <v>0</v>
      </c>
      <c r="AA592" s="33"/>
      <c r="AB592" s="4" t="s">
        <v>243</v>
      </c>
      <c r="AC592" s="33">
        <f t="shared" si="422"/>
        <v>0</v>
      </c>
      <c r="AD592" s="33"/>
      <c r="AE592" s="4" t="s">
        <v>243</v>
      </c>
      <c r="AF592" s="33">
        <f t="shared" si="423"/>
        <v>0</v>
      </c>
      <c r="AG592" s="33"/>
      <c r="AH592" s="4" t="s">
        <v>243</v>
      </c>
      <c r="AI592" s="33">
        <f t="shared" si="424"/>
        <v>0</v>
      </c>
      <c r="AJ592" s="33"/>
      <c r="AK592" s="4" t="s">
        <v>243</v>
      </c>
      <c r="AL592" s="33">
        <f t="shared" si="425"/>
        <v>0</v>
      </c>
      <c r="AM592" s="33"/>
      <c r="AN592" s="4" t="s">
        <v>243</v>
      </c>
      <c r="AO592" s="6">
        <f t="shared" si="426"/>
        <v>0</v>
      </c>
      <c r="AP592" s="34" t="s">
        <v>243</v>
      </c>
      <c r="AQ592" s="34"/>
      <c r="AR592" s="6">
        <f t="shared" si="427"/>
        <v>0</v>
      </c>
      <c r="AS592" s="4" t="s">
        <v>243</v>
      </c>
      <c r="AT592" s="6">
        <f t="shared" si="428"/>
        <v>0</v>
      </c>
      <c r="AU592" s="4" t="s">
        <v>243</v>
      </c>
      <c r="AV592" s="6">
        <f t="shared" si="429"/>
        <v>0</v>
      </c>
      <c r="AW592" s="4" t="s">
        <v>243</v>
      </c>
      <c r="AX592" s="6">
        <f t="shared" si="430"/>
        <v>0</v>
      </c>
      <c r="AY592" s="4" t="s">
        <v>243</v>
      </c>
      <c r="AZ592" s="33">
        <f t="shared" si="431"/>
        <v>0</v>
      </c>
      <c r="BA592" s="33"/>
      <c r="BB592" s="33"/>
      <c r="BC592" s="4" t="s">
        <v>243</v>
      </c>
    </row>
    <row r="593" spans="1:55" s="1" customFormat="1" ht="24" customHeight="1" x14ac:dyDescent="0.2">
      <c r="A593" s="45" t="s">
        <v>935</v>
      </c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38" t="s">
        <v>936</v>
      </c>
      <c r="N593" s="38"/>
      <c r="O593" s="38" t="s">
        <v>67</v>
      </c>
      <c r="P593" s="38"/>
      <c r="Q593" s="38"/>
      <c r="R593" s="38"/>
      <c r="S593" s="38" t="s">
        <v>68</v>
      </c>
      <c r="T593" s="38"/>
      <c r="U593" s="38"/>
      <c r="V593" s="33">
        <f t="shared" si="420"/>
        <v>0</v>
      </c>
      <c r="W593" s="33"/>
      <c r="X593" s="33">
        <f>0</f>
        <v>0</v>
      </c>
      <c r="Y593" s="33"/>
      <c r="Z593" s="33">
        <f t="shared" si="421"/>
        <v>0</v>
      </c>
      <c r="AA593" s="33"/>
      <c r="AB593" s="6">
        <f>0</f>
        <v>0</v>
      </c>
      <c r="AC593" s="33">
        <f t="shared" si="422"/>
        <v>0</v>
      </c>
      <c r="AD593" s="33"/>
      <c r="AE593" s="6">
        <f>0</f>
        <v>0</v>
      </c>
      <c r="AF593" s="33">
        <f t="shared" si="423"/>
        <v>0</v>
      </c>
      <c r="AG593" s="33"/>
      <c r="AH593" s="6">
        <f>0</f>
        <v>0</v>
      </c>
      <c r="AI593" s="33">
        <f t="shared" si="424"/>
        <v>0</v>
      </c>
      <c r="AJ593" s="33"/>
      <c r="AK593" s="6">
        <f>0</f>
        <v>0</v>
      </c>
      <c r="AL593" s="33">
        <f t="shared" si="425"/>
        <v>0</v>
      </c>
      <c r="AM593" s="33"/>
      <c r="AN593" s="6">
        <f>0</f>
        <v>0</v>
      </c>
      <c r="AO593" s="6">
        <f t="shared" si="426"/>
        <v>0</v>
      </c>
      <c r="AP593" s="33">
        <f>0</f>
        <v>0</v>
      </c>
      <c r="AQ593" s="33"/>
      <c r="AR593" s="6">
        <f t="shared" si="427"/>
        <v>0</v>
      </c>
      <c r="AS593" s="6">
        <f>0</f>
        <v>0</v>
      </c>
      <c r="AT593" s="6">
        <f t="shared" si="428"/>
        <v>0</v>
      </c>
      <c r="AU593" s="6">
        <f>0</f>
        <v>0</v>
      </c>
      <c r="AV593" s="6">
        <f t="shared" si="429"/>
        <v>0</v>
      </c>
      <c r="AW593" s="6">
        <f>0</f>
        <v>0</v>
      </c>
      <c r="AX593" s="6">
        <f t="shared" si="430"/>
        <v>0</v>
      </c>
      <c r="AY593" s="6">
        <f>0</f>
        <v>0</v>
      </c>
      <c r="AZ593" s="33">
        <f t="shared" si="431"/>
        <v>0</v>
      </c>
      <c r="BA593" s="33"/>
      <c r="BB593" s="33"/>
      <c r="BC593" s="6">
        <f>0</f>
        <v>0</v>
      </c>
    </row>
    <row r="594" spans="1:55" s="1" customFormat="1" ht="14.1" customHeight="1" x14ac:dyDescent="0.2">
      <c r="A594" s="45" t="s">
        <v>937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38" t="s">
        <v>938</v>
      </c>
      <c r="N594" s="38"/>
      <c r="O594" s="38" t="s">
        <v>67</v>
      </c>
      <c r="P594" s="38"/>
      <c r="Q594" s="38"/>
      <c r="R594" s="38"/>
      <c r="S594" s="38" t="s">
        <v>68</v>
      </c>
      <c r="T594" s="38"/>
      <c r="U594" s="38"/>
      <c r="V594" s="33">
        <f t="shared" si="420"/>
        <v>0</v>
      </c>
      <c r="W594" s="33"/>
      <c r="X594" s="34" t="s">
        <v>243</v>
      </c>
      <c r="Y594" s="34"/>
      <c r="Z594" s="33">
        <f t="shared" si="421"/>
        <v>0</v>
      </c>
      <c r="AA594" s="33"/>
      <c r="AB594" s="4" t="s">
        <v>243</v>
      </c>
      <c r="AC594" s="33">
        <f t="shared" si="422"/>
        <v>0</v>
      </c>
      <c r="AD594" s="33"/>
      <c r="AE594" s="4" t="s">
        <v>243</v>
      </c>
      <c r="AF594" s="33">
        <f t="shared" si="423"/>
        <v>0</v>
      </c>
      <c r="AG594" s="33"/>
      <c r="AH594" s="4" t="s">
        <v>243</v>
      </c>
      <c r="AI594" s="33">
        <f t="shared" si="424"/>
        <v>0</v>
      </c>
      <c r="AJ594" s="33"/>
      <c r="AK594" s="4" t="s">
        <v>243</v>
      </c>
      <c r="AL594" s="33">
        <f t="shared" si="425"/>
        <v>0</v>
      </c>
      <c r="AM594" s="33"/>
      <c r="AN594" s="4" t="s">
        <v>243</v>
      </c>
      <c r="AO594" s="6">
        <f t="shared" si="426"/>
        <v>0</v>
      </c>
      <c r="AP594" s="34" t="s">
        <v>243</v>
      </c>
      <c r="AQ594" s="34"/>
      <c r="AR594" s="6">
        <f t="shared" si="427"/>
        <v>0</v>
      </c>
      <c r="AS594" s="4" t="s">
        <v>243</v>
      </c>
      <c r="AT594" s="6">
        <f t="shared" si="428"/>
        <v>0</v>
      </c>
      <c r="AU594" s="4" t="s">
        <v>243</v>
      </c>
      <c r="AV594" s="6">
        <f t="shared" si="429"/>
        <v>0</v>
      </c>
      <c r="AW594" s="4" t="s">
        <v>243</v>
      </c>
      <c r="AX594" s="6">
        <f t="shared" si="430"/>
        <v>0</v>
      </c>
      <c r="AY594" s="4" t="s">
        <v>243</v>
      </c>
      <c r="AZ594" s="33">
        <f t="shared" si="431"/>
        <v>0</v>
      </c>
      <c r="BA594" s="33"/>
      <c r="BB594" s="33"/>
      <c r="BC594" s="4" t="s">
        <v>243</v>
      </c>
    </row>
    <row r="595" spans="1:55" s="1" customFormat="1" ht="14.1" customHeight="1" x14ac:dyDescent="0.2">
      <c r="A595" s="45" t="s">
        <v>939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38" t="s">
        <v>940</v>
      </c>
      <c r="N595" s="38"/>
      <c r="O595" s="38" t="s">
        <v>67</v>
      </c>
      <c r="P595" s="38"/>
      <c r="Q595" s="38"/>
      <c r="R595" s="38"/>
      <c r="S595" s="38" t="s">
        <v>68</v>
      </c>
      <c r="T595" s="38"/>
      <c r="U595" s="38"/>
      <c r="V595" s="33">
        <f t="shared" si="420"/>
        <v>0</v>
      </c>
      <c r="W595" s="33"/>
      <c r="X595" s="34" t="s">
        <v>243</v>
      </c>
      <c r="Y595" s="34"/>
      <c r="Z595" s="33">
        <f t="shared" si="421"/>
        <v>0</v>
      </c>
      <c r="AA595" s="33"/>
      <c r="AB595" s="4" t="s">
        <v>243</v>
      </c>
      <c r="AC595" s="33">
        <f t="shared" si="422"/>
        <v>0</v>
      </c>
      <c r="AD595" s="33"/>
      <c r="AE595" s="4" t="s">
        <v>243</v>
      </c>
      <c r="AF595" s="33">
        <f t="shared" si="423"/>
        <v>0</v>
      </c>
      <c r="AG595" s="33"/>
      <c r="AH595" s="4" t="s">
        <v>243</v>
      </c>
      <c r="AI595" s="33">
        <f t="shared" si="424"/>
        <v>0</v>
      </c>
      <c r="AJ595" s="33"/>
      <c r="AK595" s="4" t="s">
        <v>243</v>
      </c>
      <c r="AL595" s="33">
        <f t="shared" si="425"/>
        <v>0</v>
      </c>
      <c r="AM595" s="33"/>
      <c r="AN595" s="4" t="s">
        <v>243</v>
      </c>
      <c r="AO595" s="6">
        <f t="shared" si="426"/>
        <v>0</v>
      </c>
      <c r="AP595" s="34" t="s">
        <v>243</v>
      </c>
      <c r="AQ595" s="34"/>
      <c r="AR595" s="6">
        <f t="shared" si="427"/>
        <v>0</v>
      </c>
      <c r="AS595" s="4" t="s">
        <v>243</v>
      </c>
      <c r="AT595" s="6">
        <f t="shared" si="428"/>
        <v>0</v>
      </c>
      <c r="AU595" s="4" t="s">
        <v>243</v>
      </c>
      <c r="AV595" s="6">
        <f t="shared" si="429"/>
        <v>0</v>
      </c>
      <c r="AW595" s="4" t="s">
        <v>243</v>
      </c>
      <c r="AX595" s="6">
        <f t="shared" si="430"/>
        <v>0</v>
      </c>
      <c r="AY595" s="4" t="s">
        <v>243</v>
      </c>
      <c r="AZ595" s="33">
        <f t="shared" si="431"/>
        <v>0</v>
      </c>
      <c r="BA595" s="33"/>
      <c r="BB595" s="33"/>
      <c r="BC595" s="4" t="s">
        <v>243</v>
      </c>
    </row>
    <row r="596" spans="1:55" s="1" customFormat="1" ht="14.1" customHeight="1" x14ac:dyDescent="0.2">
      <c r="A596" s="45" t="s">
        <v>941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38" t="s">
        <v>942</v>
      </c>
      <c r="N596" s="38"/>
      <c r="O596" s="38" t="s">
        <v>67</v>
      </c>
      <c r="P596" s="38"/>
      <c r="Q596" s="38"/>
      <c r="R596" s="38"/>
      <c r="S596" s="38" t="s">
        <v>68</v>
      </c>
      <c r="T596" s="38"/>
      <c r="U596" s="38"/>
      <c r="V596" s="33">
        <f t="shared" si="420"/>
        <v>0</v>
      </c>
      <c r="W596" s="33"/>
      <c r="X596" s="34" t="s">
        <v>243</v>
      </c>
      <c r="Y596" s="34"/>
      <c r="Z596" s="33">
        <f t="shared" si="421"/>
        <v>0</v>
      </c>
      <c r="AA596" s="33"/>
      <c r="AB596" s="4" t="s">
        <v>243</v>
      </c>
      <c r="AC596" s="33">
        <f t="shared" si="422"/>
        <v>0</v>
      </c>
      <c r="AD596" s="33"/>
      <c r="AE596" s="4" t="s">
        <v>243</v>
      </c>
      <c r="AF596" s="33">
        <f t="shared" si="423"/>
        <v>0</v>
      </c>
      <c r="AG596" s="33"/>
      <c r="AH596" s="4" t="s">
        <v>243</v>
      </c>
      <c r="AI596" s="33">
        <f t="shared" si="424"/>
        <v>0</v>
      </c>
      <c r="AJ596" s="33"/>
      <c r="AK596" s="4" t="s">
        <v>243</v>
      </c>
      <c r="AL596" s="33">
        <f t="shared" si="425"/>
        <v>0</v>
      </c>
      <c r="AM596" s="33"/>
      <c r="AN596" s="4" t="s">
        <v>243</v>
      </c>
      <c r="AO596" s="6">
        <f t="shared" si="426"/>
        <v>0</v>
      </c>
      <c r="AP596" s="34" t="s">
        <v>243</v>
      </c>
      <c r="AQ596" s="34"/>
      <c r="AR596" s="6">
        <f t="shared" si="427"/>
        <v>0</v>
      </c>
      <c r="AS596" s="4" t="s">
        <v>243</v>
      </c>
      <c r="AT596" s="6">
        <f t="shared" si="428"/>
        <v>0</v>
      </c>
      <c r="AU596" s="4" t="s">
        <v>243</v>
      </c>
      <c r="AV596" s="6">
        <f t="shared" si="429"/>
        <v>0</v>
      </c>
      <c r="AW596" s="4" t="s">
        <v>243</v>
      </c>
      <c r="AX596" s="6">
        <f t="shared" si="430"/>
        <v>0</v>
      </c>
      <c r="AY596" s="4" t="s">
        <v>243</v>
      </c>
      <c r="AZ596" s="33">
        <f t="shared" si="431"/>
        <v>0</v>
      </c>
      <c r="BA596" s="33"/>
      <c r="BB596" s="33"/>
      <c r="BC596" s="4" t="s">
        <v>243</v>
      </c>
    </row>
    <row r="597" spans="1:55" s="1" customFormat="1" ht="14.1" customHeight="1" x14ac:dyDescent="0.2">
      <c r="A597" s="45" t="s">
        <v>943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38" t="s">
        <v>944</v>
      </c>
      <c r="N597" s="38"/>
      <c r="O597" s="38" t="s">
        <v>67</v>
      </c>
      <c r="P597" s="38"/>
      <c r="Q597" s="38"/>
      <c r="R597" s="38"/>
      <c r="S597" s="38" t="s">
        <v>68</v>
      </c>
      <c r="T597" s="38"/>
      <c r="U597" s="38"/>
      <c r="V597" s="33">
        <f t="shared" si="420"/>
        <v>0</v>
      </c>
      <c r="W597" s="33"/>
      <c r="X597" s="34" t="s">
        <v>243</v>
      </c>
      <c r="Y597" s="34"/>
      <c r="Z597" s="33">
        <f t="shared" si="421"/>
        <v>0</v>
      </c>
      <c r="AA597" s="33"/>
      <c r="AB597" s="4" t="s">
        <v>243</v>
      </c>
      <c r="AC597" s="33">
        <f t="shared" si="422"/>
        <v>0</v>
      </c>
      <c r="AD597" s="33"/>
      <c r="AE597" s="4" t="s">
        <v>243</v>
      </c>
      <c r="AF597" s="33">
        <f t="shared" si="423"/>
        <v>0</v>
      </c>
      <c r="AG597" s="33"/>
      <c r="AH597" s="4" t="s">
        <v>243</v>
      </c>
      <c r="AI597" s="33">
        <f t="shared" si="424"/>
        <v>0</v>
      </c>
      <c r="AJ597" s="33"/>
      <c r="AK597" s="4" t="s">
        <v>243</v>
      </c>
      <c r="AL597" s="33">
        <f t="shared" si="425"/>
        <v>0</v>
      </c>
      <c r="AM597" s="33"/>
      <c r="AN597" s="4" t="s">
        <v>243</v>
      </c>
      <c r="AO597" s="6">
        <f t="shared" si="426"/>
        <v>0</v>
      </c>
      <c r="AP597" s="34" t="s">
        <v>243</v>
      </c>
      <c r="AQ597" s="34"/>
      <c r="AR597" s="6">
        <f t="shared" si="427"/>
        <v>0</v>
      </c>
      <c r="AS597" s="4" t="s">
        <v>243</v>
      </c>
      <c r="AT597" s="6">
        <f t="shared" si="428"/>
        <v>0</v>
      </c>
      <c r="AU597" s="4" t="s">
        <v>243</v>
      </c>
      <c r="AV597" s="6">
        <f t="shared" si="429"/>
        <v>0</v>
      </c>
      <c r="AW597" s="4" t="s">
        <v>243</v>
      </c>
      <c r="AX597" s="6">
        <f t="shared" si="430"/>
        <v>0</v>
      </c>
      <c r="AY597" s="4" t="s">
        <v>243</v>
      </c>
      <c r="AZ597" s="33">
        <f t="shared" si="431"/>
        <v>0</v>
      </c>
      <c r="BA597" s="33"/>
      <c r="BB597" s="33"/>
      <c r="BC597" s="4" t="s">
        <v>243</v>
      </c>
    </row>
    <row r="598" spans="1:55" s="1" customFormat="1" ht="14.1" customHeight="1" x14ac:dyDescent="0.2">
      <c r="A598" s="45" t="s">
        <v>945</v>
      </c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38" t="s">
        <v>946</v>
      </c>
      <c r="N598" s="38"/>
      <c r="O598" s="38" t="s">
        <v>67</v>
      </c>
      <c r="P598" s="38"/>
      <c r="Q598" s="38"/>
      <c r="R598" s="38"/>
      <c r="S598" s="38" t="s">
        <v>68</v>
      </c>
      <c r="T598" s="38"/>
      <c r="U598" s="38"/>
      <c r="V598" s="33">
        <f t="shared" si="420"/>
        <v>0</v>
      </c>
      <c r="W598" s="33"/>
      <c r="X598" s="34" t="s">
        <v>243</v>
      </c>
      <c r="Y598" s="34"/>
      <c r="Z598" s="33">
        <f t="shared" si="421"/>
        <v>0</v>
      </c>
      <c r="AA598" s="33"/>
      <c r="AB598" s="4" t="s">
        <v>243</v>
      </c>
      <c r="AC598" s="33">
        <f t="shared" si="422"/>
        <v>0</v>
      </c>
      <c r="AD598" s="33"/>
      <c r="AE598" s="4" t="s">
        <v>243</v>
      </c>
      <c r="AF598" s="33">
        <f t="shared" si="423"/>
        <v>0</v>
      </c>
      <c r="AG598" s="33"/>
      <c r="AH598" s="4" t="s">
        <v>243</v>
      </c>
      <c r="AI598" s="33">
        <f t="shared" si="424"/>
        <v>0</v>
      </c>
      <c r="AJ598" s="33"/>
      <c r="AK598" s="4" t="s">
        <v>243</v>
      </c>
      <c r="AL598" s="33">
        <f t="shared" si="425"/>
        <v>0</v>
      </c>
      <c r="AM598" s="33"/>
      <c r="AN598" s="4" t="s">
        <v>243</v>
      </c>
      <c r="AO598" s="6">
        <f t="shared" si="426"/>
        <v>0</v>
      </c>
      <c r="AP598" s="34" t="s">
        <v>243</v>
      </c>
      <c r="AQ598" s="34"/>
      <c r="AR598" s="6">
        <f t="shared" si="427"/>
        <v>0</v>
      </c>
      <c r="AS598" s="4" t="s">
        <v>243</v>
      </c>
      <c r="AT598" s="6">
        <f t="shared" si="428"/>
        <v>0</v>
      </c>
      <c r="AU598" s="4" t="s">
        <v>243</v>
      </c>
      <c r="AV598" s="6">
        <f t="shared" si="429"/>
        <v>0</v>
      </c>
      <c r="AW598" s="4" t="s">
        <v>243</v>
      </c>
      <c r="AX598" s="6">
        <f t="shared" si="430"/>
        <v>0</v>
      </c>
      <c r="AY598" s="4" t="s">
        <v>243</v>
      </c>
      <c r="AZ598" s="33">
        <f t="shared" si="431"/>
        <v>0</v>
      </c>
      <c r="BA598" s="33"/>
      <c r="BB598" s="33"/>
      <c r="BC598" s="4" t="s">
        <v>243</v>
      </c>
    </row>
    <row r="599" spans="1:55" s="1" customFormat="1" ht="14.1" customHeight="1" x14ac:dyDescent="0.2">
      <c r="A599" s="45" t="s">
        <v>947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38" t="s">
        <v>948</v>
      </c>
      <c r="N599" s="38"/>
      <c r="O599" s="38" t="s">
        <v>67</v>
      </c>
      <c r="P599" s="38"/>
      <c r="Q599" s="38"/>
      <c r="R599" s="38"/>
      <c r="S599" s="38" t="s">
        <v>68</v>
      </c>
      <c r="T599" s="38"/>
      <c r="U599" s="38"/>
      <c r="V599" s="33">
        <f t="shared" si="420"/>
        <v>0</v>
      </c>
      <c r="W599" s="33"/>
      <c r="X599" s="34" t="s">
        <v>243</v>
      </c>
      <c r="Y599" s="34"/>
      <c r="Z599" s="33">
        <f t="shared" si="421"/>
        <v>0</v>
      </c>
      <c r="AA599" s="33"/>
      <c r="AB599" s="4" t="s">
        <v>243</v>
      </c>
      <c r="AC599" s="33">
        <f t="shared" si="422"/>
        <v>0</v>
      </c>
      <c r="AD599" s="33"/>
      <c r="AE599" s="4" t="s">
        <v>243</v>
      </c>
      <c r="AF599" s="33">
        <f t="shared" si="423"/>
        <v>0</v>
      </c>
      <c r="AG599" s="33"/>
      <c r="AH599" s="4" t="s">
        <v>243</v>
      </c>
      <c r="AI599" s="33">
        <f t="shared" si="424"/>
        <v>0</v>
      </c>
      <c r="AJ599" s="33"/>
      <c r="AK599" s="4" t="s">
        <v>243</v>
      </c>
      <c r="AL599" s="33">
        <f t="shared" si="425"/>
        <v>0</v>
      </c>
      <c r="AM599" s="33"/>
      <c r="AN599" s="4" t="s">
        <v>243</v>
      </c>
      <c r="AO599" s="6">
        <f t="shared" si="426"/>
        <v>0</v>
      </c>
      <c r="AP599" s="34" t="s">
        <v>243</v>
      </c>
      <c r="AQ599" s="34"/>
      <c r="AR599" s="6">
        <f t="shared" si="427"/>
        <v>0</v>
      </c>
      <c r="AS599" s="4" t="s">
        <v>243</v>
      </c>
      <c r="AT599" s="6">
        <f t="shared" si="428"/>
        <v>0</v>
      </c>
      <c r="AU599" s="4" t="s">
        <v>243</v>
      </c>
      <c r="AV599" s="6">
        <f t="shared" si="429"/>
        <v>0</v>
      </c>
      <c r="AW599" s="4" t="s">
        <v>243</v>
      </c>
      <c r="AX599" s="6">
        <f t="shared" si="430"/>
        <v>0</v>
      </c>
      <c r="AY599" s="4" t="s">
        <v>243</v>
      </c>
      <c r="AZ599" s="33">
        <f t="shared" si="431"/>
        <v>0</v>
      </c>
      <c r="BA599" s="33"/>
      <c r="BB599" s="33"/>
      <c r="BC599" s="4" t="s">
        <v>243</v>
      </c>
    </row>
    <row r="600" spans="1:55" s="1" customFormat="1" ht="24" customHeight="1" x14ac:dyDescent="0.2">
      <c r="A600" s="45" t="s">
        <v>949</v>
      </c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38" t="s">
        <v>950</v>
      </c>
      <c r="N600" s="38"/>
      <c r="O600" s="38" t="s">
        <v>67</v>
      </c>
      <c r="P600" s="38"/>
      <c r="Q600" s="38"/>
      <c r="R600" s="38"/>
      <c r="S600" s="38" t="s">
        <v>68</v>
      </c>
      <c r="T600" s="38"/>
      <c r="U600" s="38"/>
      <c r="V600" s="33">
        <f t="shared" si="420"/>
        <v>0</v>
      </c>
      <c r="W600" s="33"/>
      <c r="X600" s="34" t="s">
        <v>243</v>
      </c>
      <c r="Y600" s="34"/>
      <c r="Z600" s="33">
        <f t="shared" si="421"/>
        <v>0</v>
      </c>
      <c r="AA600" s="33"/>
      <c r="AB600" s="4" t="s">
        <v>243</v>
      </c>
      <c r="AC600" s="33">
        <f t="shared" si="422"/>
        <v>0</v>
      </c>
      <c r="AD600" s="33"/>
      <c r="AE600" s="4" t="s">
        <v>243</v>
      </c>
      <c r="AF600" s="33">
        <f t="shared" si="423"/>
        <v>0</v>
      </c>
      <c r="AG600" s="33"/>
      <c r="AH600" s="4" t="s">
        <v>243</v>
      </c>
      <c r="AI600" s="33">
        <f t="shared" si="424"/>
        <v>0</v>
      </c>
      <c r="AJ600" s="33"/>
      <c r="AK600" s="4" t="s">
        <v>243</v>
      </c>
      <c r="AL600" s="33">
        <f t="shared" si="425"/>
        <v>0</v>
      </c>
      <c r="AM600" s="33"/>
      <c r="AN600" s="4" t="s">
        <v>243</v>
      </c>
      <c r="AO600" s="6">
        <f t="shared" si="426"/>
        <v>0</v>
      </c>
      <c r="AP600" s="34" t="s">
        <v>243</v>
      </c>
      <c r="AQ600" s="34"/>
      <c r="AR600" s="6">
        <f t="shared" si="427"/>
        <v>0</v>
      </c>
      <c r="AS600" s="4" t="s">
        <v>243</v>
      </c>
      <c r="AT600" s="6">
        <f t="shared" si="428"/>
        <v>0</v>
      </c>
      <c r="AU600" s="4" t="s">
        <v>243</v>
      </c>
      <c r="AV600" s="6">
        <f t="shared" si="429"/>
        <v>0</v>
      </c>
      <c r="AW600" s="4" t="s">
        <v>243</v>
      </c>
      <c r="AX600" s="6">
        <f t="shared" si="430"/>
        <v>0</v>
      </c>
      <c r="AY600" s="4" t="s">
        <v>243</v>
      </c>
      <c r="AZ600" s="33">
        <f t="shared" si="431"/>
        <v>0</v>
      </c>
      <c r="BA600" s="33"/>
      <c r="BB600" s="33"/>
      <c r="BC600" s="4" t="s">
        <v>243</v>
      </c>
    </row>
    <row r="601" spans="1:55" s="1" customFormat="1" ht="14.1" customHeight="1" x14ac:dyDescent="0.2">
      <c r="A601" s="45" t="s">
        <v>951</v>
      </c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38" t="s">
        <v>952</v>
      </c>
      <c r="N601" s="38"/>
      <c r="O601" s="38" t="s">
        <v>67</v>
      </c>
      <c r="P601" s="38"/>
      <c r="Q601" s="38"/>
      <c r="R601" s="38"/>
      <c r="S601" s="38" t="s">
        <v>68</v>
      </c>
      <c r="T601" s="38"/>
      <c r="U601" s="38"/>
      <c r="V601" s="33">
        <f t="shared" si="420"/>
        <v>0</v>
      </c>
      <c r="W601" s="33"/>
      <c r="X601" s="34" t="s">
        <v>243</v>
      </c>
      <c r="Y601" s="34"/>
      <c r="Z601" s="33">
        <f t="shared" si="421"/>
        <v>0</v>
      </c>
      <c r="AA601" s="33"/>
      <c r="AB601" s="4" t="s">
        <v>243</v>
      </c>
      <c r="AC601" s="33">
        <f t="shared" si="422"/>
        <v>0</v>
      </c>
      <c r="AD601" s="33"/>
      <c r="AE601" s="4" t="s">
        <v>243</v>
      </c>
      <c r="AF601" s="33">
        <f t="shared" si="423"/>
        <v>0</v>
      </c>
      <c r="AG601" s="33"/>
      <c r="AH601" s="4" t="s">
        <v>243</v>
      </c>
      <c r="AI601" s="33">
        <f t="shared" si="424"/>
        <v>0</v>
      </c>
      <c r="AJ601" s="33"/>
      <c r="AK601" s="4" t="s">
        <v>243</v>
      </c>
      <c r="AL601" s="33">
        <f t="shared" si="425"/>
        <v>0</v>
      </c>
      <c r="AM601" s="33"/>
      <c r="AN601" s="4" t="s">
        <v>243</v>
      </c>
      <c r="AO601" s="6">
        <f t="shared" si="426"/>
        <v>0</v>
      </c>
      <c r="AP601" s="34" t="s">
        <v>243</v>
      </c>
      <c r="AQ601" s="34"/>
      <c r="AR601" s="6">
        <f t="shared" si="427"/>
        <v>0</v>
      </c>
      <c r="AS601" s="4" t="s">
        <v>243</v>
      </c>
      <c r="AT601" s="6">
        <f t="shared" si="428"/>
        <v>0</v>
      </c>
      <c r="AU601" s="4" t="s">
        <v>243</v>
      </c>
      <c r="AV601" s="6">
        <f t="shared" si="429"/>
        <v>0</v>
      </c>
      <c r="AW601" s="4" t="s">
        <v>243</v>
      </c>
      <c r="AX601" s="6">
        <f t="shared" si="430"/>
        <v>0</v>
      </c>
      <c r="AY601" s="4" t="s">
        <v>243</v>
      </c>
      <c r="AZ601" s="33">
        <f t="shared" si="431"/>
        <v>0</v>
      </c>
      <c r="BA601" s="33"/>
      <c r="BB601" s="33"/>
      <c r="BC601" s="4" t="s">
        <v>243</v>
      </c>
    </row>
    <row r="602" spans="1:55" s="1" customFormat="1" ht="14.1" customHeight="1" x14ac:dyDescent="0.2">
      <c r="A602" s="41" t="s">
        <v>747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4" t="s">
        <v>953</v>
      </c>
      <c r="N602" s="44"/>
      <c r="O602" s="44" t="s">
        <v>67</v>
      </c>
      <c r="P602" s="44"/>
      <c r="Q602" s="44"/>
      <c r="R602" s="44"/>
      <c r="S602" s="44" t="s">
        <v>68</v>
      </c>
      <c r="T602" s="44"/>
      <c r="U602" s="44"/>
      <c r="V602" s="33">
        <f>4335030</f>
        <v>4335030</v>
      </c>
      <c r="W602" s="33"/>
      <c r="X602" s="34" t="s">
        <v>243</v>
      </c>
      <c r="Y602" s="34"/>
      <c r="Z602" s="33">
        <f t="shared" si="421"/>
        <v>0</v>
      </c>
      <c r="AA602" s="33"/>
      <c r="AB602" s="4" t="s">
        <v>243</v>
      </c>
      <c r="AC602" s="33">
        <f t="shared" si="422"/>
        <v>0</v>
      </c>
      <c r="AD602" s="33"/>
      <c r="AE602" s="4" t="s">
        <v>243</v>
      </c>
      <c r="AF602" s="33">
        <f t="shared" si="423"/>
        <v>0</v>
      </c>
      <c r="AG602" s="33"/>
      <c r="AH602" s="4" t="s">
        <v>243</v>
      </c>
      <c r="AI602" s="33">
        <f t="shared" si="424"/>
        <v>0</v>
      </c>
      <c r="AJ602" s="33"/>
      <c r="AK602" s="4" t="s">
        <v>243</v>
      </c>
      <c r="AL602" s="33">
        <f>4335030</f>
        <v>4335030</v>
      </c>
      <c r="AM602" s="33"/>
      <c r="AN602" s="4" t="s">
        <v>243</v>
      </c>
      <c r="AO602" s="6">
        <f>3252558.63</f>
        <v>3252558.63</v>
      </c>
      <c r="AP602" s="34" t="s">
        <v>243</v>
      </c>
      <c r="AQ602" s="34"/>
      <c r="AR602" s="6">
        <f t="shared" si="427"/>
        <v>0</v>
      </c>
      <c r="AS602" s="4" t="s">
        <v>243</v>
      </c>
      <c r="AT602" s="6">
        <f t="shared" si="428"/>
        <v>0</v>
      </c>
      <c r="AU602" s="4" t="s">
        <v>243</v>
      </c>
      <c r="AV602" s="6">
        <f t="shared" si="429"/>
        <v>0</v>
      </c>
      <c r="AW602" s="4" t="s">
        <v>243</v>
      </c>
      <c r="AX602" s="6">
        <f t="shared" si="430"/>
        <v>0</v>
      </c>
      <c r="AY602" s="4" t="s">
        <v>243</v>
      </c>
      <c r="AZ602" s="33">
        <f>3252558.63</f>
        <v>3252558.63</v>
      </c>
      <c r="BA602" s="33"/>
      <c r="BB602" s="33"/>
      <c r="BC602" s="4" t="s">
        <v>243</v>
      </c>
    </row>
    <row r="603" spans="1:55" s="1" customFormat="1" ht="14.1" customHeight="1" x14ac:dyDescent="0.2">
      <c r="A603" s="35" t="s">
        <v>721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6" t="s">
        <v>16</v>
      </c>
      <c r="N603" s="36"/>
      <c r="O603" s="36" t="s">
        <v>16</v>
      </c>
      <c r="P603" s="36"/>
      <c r="Q603" s="36"/>
      <c r="R603" s="36"/>
      <c r="S603" s="36" t="s">
        <v>16</v>
      </c>
      <c r="T603" s="36"/>
      <c r="U603" s="36"/>
      <c r="V603" s="29" t="s">
        <v>16</v>
      </c>
      <c r="W603" s="29"/>
      <c r="X603" s="29" t="s">
        <v>16</v>
      </c>
      <c r="Y603" s="29"/>
      <c r="Z603" s="29" t="s">
        <v>16</v>
      </c>
      <c r="AA603" s="29"/>
      <c r="AB603" s="7" t="s">
        <v>16</v>
      </c>
      <c r="AC603" s="29" t="s">
        <v>16</v>
      </c>
      <c r="AD603" s="29"/>
      <c r="AE603" s="7" t="s">
        <v>16</v>
      </c>
      <c r="AF603" s="29" t="s">
        <v>16</v>
      </c>
      <c r="AG603" s="29"/>
      <c r="AH603" s="7" t="s">
        <v>16</v>
      </c>
      <c r="AI603" s="29" t="s">
        <v>16</v>
      </c>
      <c r="AJ603" s="29"/>
      <c r="AK603" s="7" t="s">
        <v>16</v>
      </c>
      <c r="AL603" s="29" t="s">
        <v>16</v>
      </c>
      <c r="AM603" s="29"/>
      <c r="AN603" s="7" t="s">
        <v>16</v>
      </c>
      <c r="AO603" s="7" t="s">
        <v>16</v>
      </c>
      <c r="AP603" s="29" t="s">
        <v>16</v>
      </c>
      <c r="AQ603" s="29"/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7" t="s">
        <v>16</v>
      </c>
      <c r="AZ603" s="29" t="s">
        <v>16</v>
      </c>
      <c r="BA603" s="29"/>
      <c r="BB603" s="29"/>
      <c r="BC603" s="7" t="s">
        <v>16</v>
      </c>
    </row>
    <row r="604" spans="1:55" s="1" customFormat="1" ht="14.1" customHeight="1" x14ac:dyDescent="0.2">
      <c r="A604" s="43" t="s">
        <v>722</v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31" t="s">
        <v>954</v>
      </c>
      <c r="N604" s="31"/>
      <c r="O604" s="31" t="s">
        <v>354</v>
      </c>
      <c r="P604" s="31"/>
      <c r="Q604" s="31"/>
      <c r="R604" s="31"/>
      <c r="S604" s="31" t="s">
        <v>68</v>
      </c>
      <c r="T604" s="31"/>
      <c r="U604" s="31"/>
      <c r="V604" s="27">
        <f>75920</f>
        <v>75920</v>
      </c>
      <c r="W604" s="27"/>
      <c r="X604" s="28" t="s">
        <v>243</v>
      </c>
      <c r="Y604" s="28"/>
      <c r="Z604" s="27">
        <f>0</f>
        <v>0</v>
      </c>
      <c r="AA604" s="27"/>
      <c r="AB604" s="14" t="s">
        <v>243</v>
      </c>
      <c r="AC604" s="27">
        <f>0</f>
        <v>0</v>
      </c>
      <c r="AD604" s="27"/>
      <c r="AE604" s="14" t="s">
        <v>243</v>
      </c>
      <c r="AF604" s="27">
        <f>0</f>
        <v>0</v>
      </c>
      <c r="AG604" s="27"/>
      <c r="AH604" s="14" t="s">
        <v>243</v>
      </c>
      <c r="AI604" s="27">
        <f>0</f>
        <v>0</v>
      </c>
      <c r="AJ604" s="27"/>
      <c r="AK604" s="14" t="s">
        <v>243</v>
      </c>
      <c r="AL604" s="27">
        <f>75920</f>
        <v>75920</v>
      </c>
      <c r="AM604" s="27"/>
      <c r="AN604" s="14" t="s">
        <v>243</v>
      </c>
      <c r="AO604" s="8">
        <f>49792.04</f>
        <v>49792.04</v>
      </c>
      <c r="AP604" s="28" t="s">
        <v>243</v>
      </c>
      <c r="AQ604" s="28"/>
      <c r="AR604" s="8">
        <f>0</f>
        <v>0</v>
      </c>
      <c r="AS604" s="14" t="s">
        <v>243</v>
      </c>
      <c r="AT604" s="8">
        <f>0</f>
        <v>0</v>
      </c>
      <c r="AU604" s="14" t="s">
        <v>243</v>
      </c>
      <c r="AV604" s="8">
        <f>0</f>
        <v>0</v>
      </c>
      <c r="AW604" s="14" t="s">
        <v>243</v>
      </c>
      <c r="AX604" s="8">
        <f>0</f>
        <v>0</v>
      </c>
      <c r="AY604" s="14" t="s">
        <v>243</v>
      </c>
      <c r="AZ604" s="27">
        <f>49792.04</f>
        <v>49792.04</v>
      </c>
      <c r="BA604" s="27"/>
      <c r="BB604" s="27"/>
      <c r="BC604" s="14" t="s">
        <v>243</v>
      </c>
    </row>
    <row r="605" spans="1:55" s="1" customFormat="1" ht="24" customHeight="1" x14ac:dyDescent="0.2">
      <c r="A605" s="41" t="s">
        <v>955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8" t="s">
        <v>956</v>
      </c>
      <c r="N605" s="38"/>
      <c r="O605" s="38" t="s">
        <v>354</v>
      </c>
      <c r="P605" s="38"/>
      <c r="Q605" s="38"/>
      <c r="R605" s="38"/>
      <c r="S605" s="38" t="s">
        <v>68</v>
      </c>
      <c r="T605" s="38"/>
      <c r="U605" s="38"/>
      <c r="V605" s="33">
        <f>0</f>
        <v>0</v>
      </c>
      <c r="W605" s="33"/>
      <c r="X605" s="34" t="s">
        <v>243</v>
      </c>
      <c r="Y605" s="34"/>
      <c r="Z605" s="33">
        <f>0</f>
        <v>0</v>
      </c>
      <c r="AA605" s="33"/>
      <c r="AB605" s="4" t="s">
        <v>243</v>
      </c>
      <c r="AC605" s="33">
        <f>0</f>
        <v>0</v>
      </c>
      <c r="AD605" s="33"/>
      <c r="AE605" s="4" t="s">
        <v>243</v>
      </c>
      <c r="AF605" s="33">
        <f>0</f>
        <v>0</v>
      </c>
      <c r="AG605" s="33"/>
      <c r="AH605" s="4" t="s">
        <v>243</v>
      </c>
      <c r="AI605" s="33">
        <f>0</f>
        <v>0</v>
      </c>
      <c r="AJ605" s="33"/>
      <c r="AK605" s="4" t="s">
        <v>243</v>
      </c>
      <c r="AL605" s="33">
        <f>0</f>
        <v>0</v>
      </c>
      <c r="AM605" s="33"/>
      <c r="AN605" s="4" t="s">
        <v>243</v>
      </c>
      <c r="AO605" s="6">
        <f>0</f>
        <v>0</v>
      </c>
      <c r="AP605" s="34" t="s">
        <v>243</v>
      </c>
      <c r="AQ605" s="34"/>
      <c r="AR605" s="6">
        <f>0</f>
        <v>0</v>
      </c>
      <c r="AS605" s="4" t="s">
        <v>243</v>
      </c>
      <c r="AT605" s="6">
        <f>0</f>
        <v>0</v>
      </c>
      <c r="AU605" s="4" t="s">
        <v>243</v>
      </c>
      <c r="AV605" s="6">
        <f>0</f>
        <v>0</v>
      </c>
      <c r="AW605" s="4" t="s">
        <v>243</v>
      </c>
      <c r="AX605" s="6">
        <f>0</f>
        <v>0</v>
      </c>
      <c r="AY605" s="4" t="s">
        <v>243</v>
      </c>
      <c r="AZ605" s="33">
        <f>0</f>
        <v>0</v>
      </c>
      <c r="BA605" s="33"/>
      <c r="BB605" s="33"/>
      <c r="BC605" s="4" t="s">
        <v>243</v>
      </c>
    </row>
    <row r="606" spans="1:55" s="1" customFormat="1" ht="14.1" customHeight="1" x14ac:dyDescent="0.2">
      <c r="A606" s="35" t="s">
        <v>856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6" t="s">
        <v>16</v>
      </c>
      <c r="N606" s="36"/>
      <c r="O606" s="36" t="s">
        <v>16</v>
      </c>
      <c r="P606" s="36"/>
      <c r="Q606" s="36"/>
      <c r="R606" s="36"/>
      <c r="S606" s="36" t="s">
        <v>16</v>
      </c>
      <c r="T606" s="36"/>
      <c r="U606" s="36"/>
      <c r="V606" s="29" t="s">
        <v>16</v>
      </c>
      <c r="W606" s="29"/>
      <c r="X606" s="29" t="s">
        <v>16</v>
      </c>
      <c r="Y606" s="29"/>
      <c r="Z606" s="29" t="s">
        <v>16</v>
      </c>
      <c r="AA606" s="29"/>
      <c r="AB606" s="7" t="s">
        <v>16</v>
      </c>
      <c r="AC606" s="29" t="s">
        <v>16</v>
      </c>
      <c r="AD606" s="29"/>
      <c r="AE606" s="7" t="s">
        <v>16</v>
      </c>
      <c r="AF606" s="29" t="s">
        <v>16</v>
      </c>
      <c r="AG606" s="29"/>
      <c r="AH606" s="7" t="s">
        <v>16</v>
      </c>
      <c r="AI606" s="29" t="s">
        <v>16</v>
      </c>
      <c r="AJ606" s="29"/>
      <c r="AK606" s="7" t="s">
        <v>16</v>
      </c>
      <c r="AL606" s="29" t="s">
        <v>16</v>
      </c>
      <c r="AM606" s="29"/>
      <c r="AN606" s="7" t="s">
        <v>16</v>
      </c>
      <c r="AO606" s="7" t="s">
        <v>16</v>
      </c>
      <c r="AP606" s="29" t="s">
        <v>16</v>
      </c>
      <c r="AQ606" s="29"/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7" t="s">
        <v>16</v>
      </c>
      <c r="AZ606" s="29" t="s">
        <v>16</v>
      </c>
      <c r="BA606" s="29"/>
      <c r="BB606" s="29"/>
      <c r="BC606" s="7" t="s">
        <v>16</v>
      </c>
    </row>
    <row r="607" spans="1:55" s="1" customFormat="1" ht="14.1" customHeight="1" x14ac:dyDescent="0.2">
      <c r="A607" s="30" t="s">
        <v>857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1" t="s">
        <v>957</v>
      </c>
      <c r="N607" s="31"/>
      <c r="O607" s="31" t="s">
        <v>859</v>
      </c>
      <c r="P607" s="31"/>
      <c r="Q607" s="31"/>
      <c r="R607" s="31"/>
      <c r="S607" s="31" t="s">
        <v>68</v>
      </c>
      <c r="T607" s="31"/>
      <c r="U607" s="31"/>
      <c r="V607" s="27">
        <f t="shared" ref="V607:V613" si="432">0</f>
        <v>0</v>
      </c>
      <c r="W607" s="27"/>
      <c r="X607" s="28" t="s">
        <v>243</v>
      </c>
      <c r="Y607" s="28"/>
      <c r="Z607" s="27">
        <f t="shared" ref="Z607:Z613" si="433">0</f>
        <v>0</v>
      </c>
      <c r="AA607" s="27"/>
      <c r="AB607" s="14" t="s">
        <v>243</v>
      </c>
      <c r="AC607" s="27">
        <f t="shared" ref="AC607:AC613" si="434">0</f>
        <v>0</v>
      </c>
      <c r="AD607" s="27"/>
      <c r="AE607" s="14" t="s">
        <v>243</v>
      </c>
      <c r="AF607" s="27">
        <f t="shared" ref="AF607:AF613" si="435">0</f>
        <v>0</v>
      </c>
      <c r="AG607" s="27"/>
      <c r="AH607" s="14" t="s">
        <v>243</v>
      </c>
      <c r="AI607" s="27">
        <f t="shared" ref="AI607:AI613" si="436">0</f>
        <v>0</v>
      </c>
      <c r="AJ607" s="27"/>
      <c r="AK607" s="14" t="s">
        <v>243</v>
      </c>
      <c r="AL607" s="27">
        <f t="shared" ref="AL607:AL613" si="437">0</f>
        <v>0</v>
      </c>
      <c r="AM607" s="27"/>
      <c r="AN607" s="14" t="s">
        <v>243</v>
      </c>
      <c r="AO607" s="8">
        <f t="shared" ref="AO607:AO613" si="438">0</f>
        <v>0</v>
      </c>
      <c r="AP607" s="28" t="s">
        <v>243</v>
      </c>
      <c r="AQ607" s="28"/>
      <c r="AR607" s="8">
        <f t="shared" ref="AR607:AR613" si="439">0</f>
        <v>0</v>
      </c>
      <c r="AS607" s="14" t="s">
        <v>243</v>
      </c>
      <c r="AT607" s="8">
        <f t="shared" ref="AT607:AT613" si="440">0</f>
        <v>0</v>
      </c>
      <c r="AU607" s="14" t="s">
        <v>243</v>
      </c>
      <c r="AV607" s="8">
        <f t="shared" ref="AV607:AV613" si="441">0</f>
        <v>0</v>
      </c>
      <c r="AW607" s="14" t="s">
        <v>243</v>
      </c>
      <c r="AX607" s="8">
        <f t="shared" ref="AX607:AX613" si="442">0</f>
        <v>0</v>
      </c>
      <c r="AY607" s="14" t="s">
        <v>243</v>
      </c>
      <c r="AZ607" s="27">
        <f t="shared" ref="AZ607:AZ613" si="443">0</f>
        <v>0</v>
      </c>
      <c r="BA607" s="27"/>
      <c r="BB607" s="27"/>
      <c r="BC607" s="14" t="s">
        <v>243</v>
      </c>
    </row>
    <row r="608" spans="1:55" s="1" customFormat="1" ht="24" customHeight="1" x14ac:dyDescent="0.2">
      <c r="A608" s="42" t="s">
        <v>860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38" t="s">
        <v>958</v>
      </c>
      <c r="N608" s="38"/>
      <c r="O608" s="38" t="s">
        <v>351</v>
      </c>
      <c r="P608" s="38"/>
      <c r="Q608" s="38"/>
      <c r="R608" s="38"/>
      <c r="S608" s="38" t="s">
        <v>68</v>
      </c>
      <c r="T608" s="38"/>
      <c r="U608" s="38"/>
      <c r="V608" s="33">
        <f t="shared" si="432"/>
        <v>0</v>
      </c>
      <c r="W608" s="33"/>
      <c r="X608" s="34" t="s">
        <v>243</v>
      </c>
      <c r="Y608" s="34"/>
      <c r="Z608" s="33">
        <f t="shared" si="433"/>
        <v>0</v>
      </c>
      <c r="AA608" s="33"/>
      <c r="AB608" s="4" t="s">
        <v>243</v>
      </c>
      <c r="AC608" s="33">
        <f t="shared" si="434"/>
        <v>0</v>
      </c>
      <c r="AD608" s="33"/>
      <c r="AE608" s="4" t="s">
        <v>243</v>
      </c>
      <c r="AF608" s="33">
        <f t="shared" si="435"/>
        <v>0</v>
      </c>
      <c r="AG608" s="33"/>
      <c r="AH608" s="4" t="s">
        <v>243</v>
      </c>
      <c r="AI608" s="33">
        <f t="shared" si="436"/>
        <v>0</v>
      </c>
      <c r="AJ608" s="33"/>
      <c r="AK608" s="4" t="s">
        <v>243</v>
      </c>
      <c r="AL608" s="33">
        <f t="shared" si="437"/>
        <v>0</v>
      </c>
      <c r="AM608" s="33"/>
      <c r="AN608" s="4" t="s">
        <v>243</v>
      </c>
      <c r="AO608" s="6">
        <f t="shared" si="438"/>
        <v>0</v>
      </c>
      <c r="AP608" s="34" t="s">
        <v>243</v>
      </c>
      <c r="AQ608" s="34"/>
      <c r="AR608" s="6">
        <f t="shared" si="439"/>
        <v>0</v>
      </c>
      <c r="AS608" s="4" t="s">
        <v>243</v>
      </c>
      <c r="AT608" s="6">
        <f t="shared" si="440"/>
        <v>0</v>
      </c>
      <c r="AU608" s="4" t="s">
        <v>243</v>
      </c>
      <c r="AV608" s="6">
        <f t="shared" si="441"/>
        <v>0</v>
      </c>
      <c r="AW608" s="4" t="s">
        <v>243</v>
      </c>
      <c r="AX608" s="6">
        <f t="shared" si="442"/>
        <v>0</v>
      </c>
      <c r="AY608" s="4" t="s">
        <v>243</v>
      </c>
      <c r="AZ608" s="33">
        <f t="shared" si="443"/>
        <v>0</v>
      </c>
      <c r="BA608" s="33"/>
      <c r="BB608" s="33"/>
      <c r="BC608" s="4" t="s">
        <v>243</v>
      </c>
    </row>
    <row r="609" spans="1:55" s="1" customFormat="1" ht="14.1" customHeight="1" x14ac:dyDescent="0.2">
      <c r="A609" s="42" t="s">
        <v>834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38" t="s">
        <v>959</v>
      </c>
      <c r="N609" s="38"/>
      <c r="O609" s="38" t="s">
        <v>863</v>
      </c>
      <c r="P609" s="38"/>
      <c r="Q609" s="38"/>
      <c r="R609" s="38"/>
      <c r="S609" s="38" t="s">
        <v>68</v>
      </c>
      <c r="T609" s="38"/>
      <c r="U609" s="38"/>
      <c r="V609" s="33">
        <f t="shared" si="432"/>
        <v>0</v>
      </c>
      <c r="W609" s="33"/>
      <c r="X609" s="34" t="s">
        <v>243</v>
      </c>
      <c r="Y609" s="34"/>
      <c r="Z609" s="33">
        <f t="shared" si="433"/>
        <v>0</v>
      </c>
      <c r="AA609" s="33"/>
      <c r="AB609" s="4" t="s">
        <v>243</v>
      </c>
      <c r="AC609" s="33">
        <f t="shared" si="434"/>
        <v>0</v>
      </c>
      <c r="AD609" s="33"/>
      <c r="AE609" s="4" t="s">
        <v>243</v>
      </c>
      <c r="AF609" s="33">
        <f t="shared" si="435"/>
        <v>0</v>
      </c>
      <c r="AG609" s="33"/>
      <c r="AH609" s="4" t="s">
        <v>243</v>
      </c>
      <c r="AI609" s="33">
        <f t="shared" si="436"/>
        <v>0</v>
      </c>
      <c r="AJ609" s="33"/>
      <c r="AK609" s="4" t="s">
        <v>243</v>
      </c>
      <c r="AL609" s="33">
        <f t="shared" si="437"/>
        <v>0</v>
      </c>
      <c r="AM609" s="33"/>
      <c r="AN609" s="4" t="s">
        <v>243</v>
      </c>
      <c r="AO609" s="6">
        <f t="shared" si="438"/>
        <v>0</v>
      </c>
      <c r="AP609" s="34" t="s">
        <v>243</v>
      </c>
      <c r="AQ609" s="34"/>
      <c r="AR609" s="6">
        <f t="shared" si="439"/>
        <v>0</v>
      </c>
      <c r="AS609" s="4" t="s">
        <v>243</v>
      </c>
      <c r="AT609" s="6">
        <f t="shared" si="440"/>
        <v>0</v>
      </c>
      <c r="AU609" s="4" t="s">
        <v>243</v>
      </c>
      <c r="AV609" s="6">
        <f t="shared" si="441"/>
        <v>0</v>
      </c>
      <c r="AW609" s="4" t="s">
        <v>243</v>
      </c>
      <c r="AX609" s="6">
        <f t="shared" si="442"/>
        <v>0</v>
      </c>
      <c r="AY609" s="4" t="s">
        <v>243</v>
      </c>
      <c r="AZ609" s="33">
        <f t="shared" si="443"/>
        <v>0</v>
      </c>
      <c r="BA609" s="33"/>
      <c r="BB609" s="33"/>
      <c r="BC609" s="4" t="s">
        <v>243</v>
      </c>
    </row>
    <row r="610" spans="1:55" s="1" customFormat="1" ht="14.1" customHeight="1" x14ac:dyDescent="0.2">
      <c r="A610" s="42" t="s">
        <v>832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38" t="s">
        <v>960</v>
      </c>
      <c r="N610" s="38"/>
      <c r="O610" s="38" t="s">
        <v>865</v>
      </c>
      <c r="P610" s="38"/>
      <c r="Q610" s="38"/>
      <c r="R610" s="38"/>
      <c r="S610" s="38" t="s">
        <v>68</v>
      </c>
      <c r="T610" s="38"/>
      <c r="U610" s="38"/>
      <c r="V610" s="33">
        <f t="shared" si="432"/>
        <v>0</v>
      </c>
      <c r="W610" s="33"/>
      <c r="X610" s="34" t="s">
        <v>243</v>
      </c>
      <c r="Y610" s="34"/>
      <c r="Z610" s="33">
        <f t="shared" si="433"/>
        <v>0</v>
      </c>
      <c r="AA610" s="33"/>
      <c r="AB610" s="4" t="s">
        <v>243</v>
      </c>
      <c r="AC610" s="33">
        <f t="shared" si="434"/>
        <v>0</v>
      </c>
      <c r="AD610" s="33"/>
      <c r="AE610" s="4" t="s">
        <v>243</v>
      </c>
      <c r="AF610" s="33">
        <f t="shared" si="435"/>
        <v>0</v>
      </c>
      <c r="AG610" s="33"/>
      <c r="AH610" s="4" t="s">
        <v>243</v>
      </c>
      <c r="AI610" s="33">
        <f t="shared" si="436"/>
        <v>0</v>
      </c>
      <c r="AJ610" s="33"/>
      <c r="AK610" s="4" t="s">
        <v>243</v>
      </c>
      <c r="AL610" s="33">
        <f t="shared" si="437"/>
        <v>0</v>
      </c>
      <c r="AM610" s="33"/>
      <c r="AN610" s="4" t="s">
        <v>243</v>
      </c>
      <c r="AO610" s="6">
        <f t="shared" si="438"/>
        <v>0</v>
      </c>
      <c r="AP610" s="34" t="s">
        <v>243</v>
      </c>
      <c r="AQ610" s="34"/>
      <c r="AR610" s="6">
        <f t="shared" si="439"/>
        <v>0</v>
      </c>
      <c r="AS610" s="4" t="s">
        <v>243</v>
      </c>
      <c r="AT610" s="6">
        <f t="shared" si="440"/>
        <v>0</v>
      </c>
      <c r="AU610" s="4" t="s">
        <v>243</v>
      </c>
      <c r="AV610" s="6">
        <f t="shared" si="441"/>
        <v>0</v>
      </c>
      <c r="AW610" s="4" t="s">
        <v>243</v>
      </c>
      <c r="AX610" s="6">
        <f t="shared" si="442"/>
        <v>0</v>
      </c>
      <c r="AY610" s="4" t="s">
        <v>243</v>
      </c>
      <c r="AZ610" s="33">
        <f t="shared" si="443"/>
        <v>0</v>
      </c>
      <c r="BA610" s="33"/>
      <c r="BB610" s="33"/>
      <c r="BC610" s="4" t="s">
        <v>243</v>
      </c>
    </row>
    <row r="611" spans="1:55" s="1" customFormat="1" ht="14.1" customHeight="1" x14ac:dyDescent="0.2">
      <c r="A611" s="42" t="s">
        <v>866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38" t="s">
        <v>961</v>
      </c>
      <c r="N611" s="38"/>
      <c r="O611" s="38" t="s">
        <v>67</v>
      </c>
      <c r="P611" s="38"/>
      <c r="Q611" s="38"/>
      <c r="R611" s="38"/>
      <c r="S611" s="38" t="s">
        <v>68</v>
      </c>
      <c r="T611" s="38"/>
      <c r="U611" s="38"/>
      <c r="V611" s="33">
        <f t="shared" si="432"/>
        <v>0</v>
      </c>
      <c r="W611" s="33"/>
      <c r="X611" s="34" t="s">
        <v>243</v>
      </c>
      <c r="Y611" s="34"/>
      <c r="Z611" s="33">
        <f t="shared" si="433"/>
        <v>0</v>
      </c>
      <c r="AA611" s="33"/>
      <c r="AB611" s="4" t="s">
        <v>243</v>
      </c>
      <c r="AC611" s="33">
        <f t="shared" si="434"/>
        <v>0</v>
      </c>
      <c r="AD611" s="33"/>
      <c r="AE611" s="4" t="s">
        <v>243</v>
      </c>
      <c r="AF611" s="33">
        <f t="shared" si="435"/>
        <v>0</v>
      </c>
      <c r="AG611" s="33"/>
      <c r="AH611" s="4" t="s">
        <v>243</v>
      </c>
      <c r="AI611" s="33">
        <f t="shared" si="436"/>
        <v>0</v>
      </c>
      <c r="AJ611" s="33"/>
      <c r="AK611" s="4" t="s">
        <v>243</v>
      </c>
      <c r="AL611" s="33">
        <f t="shared" si="437"/>
        <v>0</v>
      </c>
      <c r="AM611" s="33"/>
      <c r="AN611" s="4" t="s">
        <v>243</v>
      </c>
      <c r="AO611" s="6">
        <f t="shared" si="438"/>
        <v>0</v>
      </c>
      <c r="AP611" s="34" t="s">
        <v>243</v>
      </c>
      <c r="AQ611" s="34"/>
      <c r="AR611" s="6">
        <f t="shared" si="439"/>
        <v>0</v>
      </c>
      <c r="AS611" s="4" t="s">
        <v>243</v>
      </c>
      <c r="AT611" s="6">
        <f t="shared" si="440"/>
        <v>0</v>
      </c>
      <c r="AU611" s="4" t="s">
        <v>243</v>
      </c>
      <c r="AV611" s="6">
        <f t="shared" si="441"/>
        <v>0</v>
      </c>
      <c r="AW611" s="4" t="s">
        <v>243</v>
      </c>
      <c r="AX611" s="6">
        <f t="shared" si="442"/>
        <v>0</v>
      </c>
      <c r="AY611" s="4" t="s">
        <v>243</v>
      </c>
      <c r="AZ611" s="33">
        <f t="shared" si="443"/>
        <v>0</v>
      </c>
      <c r="BA611" s="33"/>
      <c r="BB611" s="33"/>
      <c r="BC611" s="4" t="s">
        <v>243</v>
      </c>
    </row>
    <row r="612" spans="1:55" s="1" customFormat="1" ht="14.1" customHeight="1" x14ac:dyDescent="0.2">
      <c r="A612" s="42" t="s">
        <v>868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38" t="s">
        <v>962</v>
      </c>
      <c r="N612" s="38"/>
      <c r="O612" s="38" t="s">
        <v>354</v>
      </c>
      <c r="P612" s="38"/>
      <c r="Q612" s="38"/>
      <c r="R612" s="38"/>
      <c r="S612" s="38" t="s">
        <v>68</v>
      </c>
      <c r="T612" s="38"/>
      <c r="U612" s="38"/>
      <c r="V612" s="33">
        <f t="shared" si="432"/>
        <v>0</v>
      </c>
      <c r="W612" s="33"/>
      <c r="X612" s="34" t="s">
        <v>243</v>
      </c>
      <c r="Y612" s="34"/>
      <c r="Z612" s="33">
        <f t="shared" si="433"/>
        <v>0</v>
      </c>
      <c r="AA612" s="33"/>
      <c r="AB612" s="4" t="s">
        <v>243</v>
      </c>
      <c r="AC612" s="33">
        <f t="shared" si="434"/>
        <v>0</v>
      </c>
      <c r="AD612" s="33"/>
      <c r="AE612" s="4" t="s">
        <v>243</v>
      </c>
      <c r="AF612" s="33">
        <f t="shared" si="435"/>
        <v>0</v>
      </c>
      <c r="AG612" s="33"/>
      <c r="AH612" s="4" t="s">
        <v>243</v>
      </c>
      <c r="AI612" s="33">
        <f t="shared" si="436"/>
        <v>0</v>
      </c>
      <c r="AJ612" s="33"/>
      <c r="AK612" s="4" t="s">
        <v>243</v>
      </c>
      <c r="AL612" s="33">
        <f t="shared" si="437"/>
        <v>0</v>
      </c>
      <c r="AM612" s="33"/>
      <c r="AN612" s="4" t="s">
        <v>243</v>
      </c>
      <c r="AO612" s="6">
        <f t="shared" si="438"/>
        <v>0</v>
      </c>
      <c r="AP612" s="34" t="s">
        <v>243</v>
      </c>
      <c r="AQ612" s="34"/>
      <c r="AR612" s="6">
        <f t="shared" si="439"/>
        <v>0</v>
      </c>
      <c r="AS612" s="4" t="s">
        <v>243</v>
      </c>
      <c r="AT612" s="6">
        <f t="shared" si="440"/>
        <v>0</v>
      </c>
      <c r="AU612" s="4" t="s">
        <v>243</v>
      </c>
      <c r="AV612" s="6">
        <f t="shared" si="441"/>
        <v>0</v>
      </c>
      <c r="AW612" s="4" t="s">
        <v>243</v>
      </c>
      <c r="AX612" s="6">
        <f t="shared" si="442"/>
        <v>0</v>
      </c>
      <c r="AY612" s="4" t="s">
        <v>243</v>
      </c>
      <c r="AZ612" s="33">
        <f t="shared" si="443"/>
        <v>0</v>
      </c>
      <c r="BA612" s="33"/>
      <c r="BB612" s="33"/>
      <c r="BC612" s="4" t="s">
        <v>243</v>
      </c>
    </row>
    <row r="613" spans="1:55" s="1" customFormat="1" ht="14.1" customHeight="1" x14ac:dyDescent="0.2">
      <c r="A613" s="41" t="s">
        <v>963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8" t="s">
        <v>964</v>
      </c>
      <c r="N613" s="38"/>
      <c r="O613" s="38" t="s">
        <v>354</v>
      </c>
      <c r="P613" s="38"/>
      <c r="Q613" s="38"/>
      <c r="R613" s="38"/>
      <c r="S613" s="38" t="s">
        <v>68</v>
      </c>
      <c r="T613" s="38"/>
      <c r="U613" s="38"/>
      <c r="V613" s="33">
        <f t="shared" si="432"/>
        <v>0</v>
      </c>
      <c r="W613" s="33"/>
      <c r="X613" s="34" t="s">
        <v>243</v>
      </c>
      <c r="Y613" s="34"/>
      <c r="Z613" s="33">
        <f t="shared" si="433"/>
        <v>0</v>
      </c>
      <c r="AA613" s="33"/>
      <c r="AB613" s="4" t="s">
        <v>243</v>
      </c>
      <c r="AC613" s="33">
        <f t="shared" si="434"/>
        <v>0</v>
      </c>
      <c r="AD613" s="33"/>
      <c r="AE613" s="4" t="s">
        <v>243</v>
      </c>
      <c r="AF613" s="33">
        <f t="shared" si="435"/>
        <v>0</v>
      </c>
      <c r="AG613" s="33"/>
      <c r="AH613" s="4" t="s">
        <v>243</v>
      </c>
      <c r="AI613" s="33">
        <f t="shared" si="436"/>
        <v>0</v>
      </c>
      <c r="AJ613" s="33"/>
      <c r="AK613" s="4" t="s">
        <v>243</v>
      </c>
      <c r="AL613" s="33">
        <f t="shared" si="437"/>
        <v>0</v>
      </c>
      <c r="AM613" s="33"/>
      <c r="AN613" s="4" t="s">
        <v>243</v>
      </c>
      <c r="AO613" s="6">
        <f t="shared" si="438"/>
        <v>0</v>
      </c>
      <c r="AP613" s="34" t="s">
        <v>243</v>
      </c>
      <c r="AQ613" s="34"/>
      <c r="AR613" s="6">
        <f t="shared" si="439"/>
        <v>0</v>
      </c>
      <c r="AS613" s="4" t="s">
        <v>243</v>
      </c>
      <c r="AT613" s="6">
        <f t="shared" si="440"/>
        <v>0</v>
      </c>
      <c r="AU613" s="4" t="s">
        <v>243</v>
      </c>
      <c r="AV613" s="6">
        <f t="shared" si="441"/>
        <v>0</v>
      </c>
      <c r="AW613" s="4" t="s">
        <v>243</v>
      </c>
      <c r="AX613" s="6">
        <f t="shared" si="442"/>
        <v>0</v>
      </c>
      <c r="AY613" s="4" t="s">
        <v>243</v>
      </c>
      <c r="AZ613" s="33">
        <f t="shared" si="443"/>
        <v>0</v>
      </c>
      <c r="BA613" s="33"/>
      <c r="BB613" s="33"/>
      <c r="BC613" s="4" t="s">
        <v>243</v>
      </c>
    </row>
    <row r="614" spans="1:55" s="1" customFormat="1" ht="14.1" customHeight="1" x14ac:dyDescent="0.2">
      <c r="A614" s="35" t="s">
        <v>856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6" t="s">
        <v>16</v>
      </c>
      <c r="N614" s="36"/>
      <c r="O614" s="36" t="s">
        <v>16</v>
      </c>
      <c r="P614" s="36"/>
      <c r="Q614" s="36"/>
      <c r="R614" s="36"/>
      <c r="S614" s="36" t="s">
        <v>16</v>
      </c>
      <c r="T614" s="36"/>
      <c r="U614" s="36"/>
      <c r="V614" s="29" t="s">
        <v>16</v>
      </c>
      <c r="W614" s="29"/>
      <c r="X614" s="29" t="s">
        <v>16</v>
      </c>
      <c r="Y614" s="29"/>
      <c r="Z614" s="29" t="s">
        <v>16</v>
      </c>
      <c r="AA614" s="29"/>
      <c r="AB614" s="7" t="s">
        <v>16</v>
      </c>
      <c r="AC614" s="29" t="s">
        <v>16</v>
      </c>
      <c r="AD614" s="29"/>
      <c r="AE614" s="7" t="s">
        <v>16</v>
      </c>
      <c r="AF614" s="29" t="s">
        <v>16</v>
      </c>
      <c r="AG614" s="29"/>
      <c r="AH614" s="7" t="s">
        <v>16</v>
      </c>
      <c r="AI614" s="29" t="s">
        <v>16</v>
      </c>
      <c r="AJ614" s="29"/>
      <c r="AK614" s="7" t="s">
        <v>16</v>
      </c>
      <c r="AL614" s="29" t="s">
        <v>16</v>
      </c>
      <c r="AM614" s="29"/>
      <c r="AN614" s="7" t="s">
        <v>16</v>
      </c>
      <c r="AO614" s="7" t="s">
        <v>16</v>
      </c>
      <c r="AP614" s="29" t="s">
        <v>16</v>
      </c>
      <c r="AQ614" s="29"/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7" t="s">
        <v>16</v>
      </c>
      <c r="AZ614" s="29" t="s">
        <v>16</v>
      </c>
      <c r="BA614" s="29"/>
      <c r="BB614" s="29"/>
      <c r="BC614" s="7" t="s">
        <v>16</v>
      </c>
    </row>
    <row r="615" spans="1:55" s="1" customFormat="1" ht="14.1" customHeight="1" x14ac:dyDescent="0.2">
      <c r="A615" s="30" t="s">
        <v>857</v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1" t="s">
        <v>965</v>
      </c>
      <c r="N615" s="31"/>
      <c r="O615" s="31" t="s">
        <v>859</v>
      </c>
      <c r="P615" s="31"/>
      <c r="Q615" s="31"/>
      <c r="R615" s="31"/>
      <c r="S615" s="31" t="s">
        <v>68</v>
      </c>
      <c r="T615" s="31"/>
      <c r="U615" s="31"/>
      <c r="V615" s="27">
        <f t="shared" ref="V615:V620" si="444">0</f>
        <v>0</v>
      </c>
      <c r="W615" s="27"/>
      <c r="X615" s="28" t="s">
        <v>243</v>
      </c>
      <c r="Y615" s="28"/>
      <c r="Z615" s="27">
        <f t="shared" ref="Z615:Z623" si="445">0</f>
        <v>0</v>
      </c>
      <c r="AA615" s="27"/>
      <c r="AB615" s="14" t="s">
        <v>243</v>
      </c>
      <c r="AC615" s="27">
        <f t="shared" ref="AC615:AC623" si="446">0</f>
        <v>0</v>
      </c>
      <c r="AD615" s="27"/>
      <c r="AE615" s="14" t="s">
        <v>243</v>
      </c>
      <c r="AF615" s="27">
        <f t="shared" ref="AF615:AF623" si="447">0</f>
        <v>0</v>
      </c>
      <c r="AG615" s="27"/>
      <c r="AH615" s="14" t="s">
        <v>243</v>
      </c>
      <c r="AI615" s="27">
        <f t="shared" ref="AI615:AI623" si="448">0</f>
        <v>0</v>
      </c>
      <c r="AJ615" s="27"/>
      <c r="AK615" s="14" t="s">
        <v>243</v>
      </c>
      <c r="AL615" s="27">
        <f t="shared" ref="AL615:AL620" si="449">0</f>
        <v>0</v>
      </c>
      <c r="AM615" s="27"/>
      <c r="AN615" s="14" t="s">
        <v>243</v>
      </c>
      <c r="AO615" s="8">
        <f t="shared" ref="AO615:AO620" si="450">0</f>
        <v>0</v>
      </c>
      <c r="AP615" s="28" t="s">
        <v>243</v>
      </c>
      <c r="AQ615" s="28"/>
      <c r="AR615" s="8">
        <f t="shared" ref="AR615:AR623" si="451">0</f>
        <v>0</v>
      </c>
      <c r="AS615" s="14" t="s">
        <v>243</v>
      </c>
      <c r="AT615" s="8">
        <f t="shared" ref="AT615:AT623" si="452">0</f>
        <v>0</v>
      </c>
      <c r="AU615" s="14" t="s">
        <v>243</v>
      </c>
      <c r="AV615" s="8">
        <f t="shared" ref="AV615:AV623" si="453">0</f>
        <v>0</v>
      </c>
      <c r="AW615" s="14" t="s">
        <v>243</v>
      </c>
      <c r="AX615" s="8">
        <f t="shared" ref="AX615:AX623" si="454">0</f>
        <v>0</v>
      </c>
      <c r="AY615" s="14" t="s">
        <v>243</v>
      </c>
      <c r="AZ615" s="27">
        <f t="shared" ref="AZ615:AZ620" si="455">0</f>
        <v>0</v>
      </c>
      <c r="BA615" s="27"/>
      <c r="BB615" s="27"/>
      <c r="BC615" s="14" t="s">
        <v>243</v>
      </c>
    </row>
    <row r="616" spans="1:55" s="1" customFormat="1" ht="24" customHeight="1" x14ac:dyDescent="0.2">
      <c r="A616" s="42" t="s">
        <v>860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38" t="s">
        <v>966</v>
      </c>
      <c r="N616" s="38"/>
      <c r="O616" s="38" t="s">
        <v>351</v>
      </c>
      <c r="P616" s="38"/>
      <c r="Q616" s="38"/>
      <c r="R616" s="38"/>
      <c r="S616" s="38" t="s">
        <v>68</v>
      </c>
      <c r="T616" s="38"/>
      <c r="U616" s="38"/>
      <c r="V616" s="33">
        <f t="shared" si="444"/>
        <v>0</v>
      </c>
      <c r="W616" s="33"/>
      <c r="X616" s="34" t="s">
        <v>243</v>
      </c>
      <c r="Y616" s="34"/>
      <c r="Z616" s="33">
        <f t="shared" si="445"/>
        <v>0</v>
      </c>
      <c r="AA616" s="33"/>
      <c r="AB616" s="4" t="s">
        <v>243</v>
      </c>
      <c r="AC616" s="33">
        <f t="shared" si="446"/>
        <v>0</v>
      </c>
      <c r="AD616" s="33"/>
      <c r="AE616" s="4" t="s">
        <v>243</v>
      </c>
      <c r="AF616" s="33">
        <f t="shared" si="447"/>
        <v>0</v>
      </c>
      <c r="AG616" s="33"/>
      <c r="AH616" s="4" t="s">
        <v>243</v>
      </c>
      <c r="AI616" s="33">
        <f t="shared" si="448"/>
        <v>0</v>
      </c>
      <c r="AJ616" s="33"/>
      <c r="AK616" s="4" t="s">
        <v>243</v>
      </c>
      <c r="AL616" s="33">
        <f t="shared" si="449"/>
        <v>0</v>
      </c>
      <c r="AM616" s="33"/>
      <c r="AN616" s="4" t="s">
        <v>243</v>
      </c>
      <c r="AO616" s="6">
        <f t="shared" si="450"/>
        <v>0</v>
      </c>
      <c r="AP616" s="34" t="s">
        <v>243</v>
      </c>
      <c r="AQ616" s="34"/>
      <c r="AR616" s="6">
        <f t="shared" si="451"/>
        <v>0</v>
      </c>
      <c r="AS616" s="4" t="s">
        <v>243</v>
      </c>
      <c r="AT616" s="6">
        <f t="shared" si="452"/>
        <v>0</v>
      </c>
      <c r="AU616" s="4" t="s">
        <v>243</v>
      </c>
      <c r="AV616" s="6">
        <f t="shared" si="453"/>
        <v>0</v>
      </c>
      <c r="AW616" s="4" t="s">
        <v>243</v>
      </c>
      <c r="AX616" s="6">
        <f t="shared" si="454"/>
        <v>0</v>
      </c>
      <c r="AY616" s="4" t="s">
        <v>243</v>
      </c>
      <c r="AZ616" s="33">
        <f t="shared" si="455"/>
        <v>0</v>
      </c>
      <c r="BA616" s="33"/>
      <c r="BB616" s="33"/>
      <c r="BC616" s="4" t="s">
        <v>243</v>
      </c>
    </row>
    <row r="617" spans="1:55" s="1" customFormat="1" ht="14.1" customHeight="1" x14ac:dyDescent="0.2">
      <c r="A617" s="42" t="s">
        <v>834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38" t="s">
        <v>967</v>
      </c>
      <c r="N617" s="38"/>
      <c r="O617" s="38" t="s">
        <v>863</v>
      </c>
      <c r="P617" s="38"/>
      <c r="Q617" s="38"/>
      <c r="R617" s="38"/>
      <c r="S617" s="38" t="s">
        <v>68</v>
      </c>
      <c r="T617" s="38"/>
      <c r="U617" s="38"/>
      <c r="V617" s="33">
        <f t="shared" si="444"/>
        <v>0</v>
      </c>
      <c r="W617" s="33"/>
      <c r="X617" s="34" t="s">
        <v>243</v>
      </c>
      <c r="Y617" s="34"/>
      <c r="Z617" s="33">
        <f t="shared" si="445"/>
        <v>0</v>
      </c>
      <c r="AA617" s="33"/>
      <c r="AB617" s="4" t="s">
        <v>243</v>
      </c>
      <c r="AC617" s="33">
        <f t="shared" si="446"/>
        <v>0</v>
      </c>
      <c r="AD617" s="33"/>
      <c r="AE617" s="4" t="s">
        <v>243</v>
      </c>
      <c r="AF617" s="33">
        <f t="shared" si="447"/>
        <v>0</v>
      </c>
      <c r="AG617" s="33"/>
      <c r="AH617" s="4" t="s">
        <v>243</v>
      </c>
      <c r="AI617" s="33">
        <f t="shared" si="448"/>
        <v>0</v>
      </c>
      <c r="AJ617" s="33"/>
      <c r="AK617" s="4" t="s">
        <v>243</v>
      </c>
      <c r="AL617" s="33">
        <f t="shared" si="449"/>
        <v>0</v>
      </c>
      <c r="AM617" s="33"/>
      <c r="AN617" s="4" t="s">
        <v>243</v>
      </c>
      <c r="AO617" s="6">
        <f t="shared" si="450"/>
        <v>0</v>
      </c>
      <c r="AP617" s="34" t="s">
        <v>243</v>
      </c>
      <c r="AQ617" s="34"/>
      <c r="AR617" s="6">
        <f t="shared" si="451"/>
        <v>0</v>
      </c>
      <c r="AS617" s="4" t="s">
        <v>243</v>
      </c>
      <c r="AT617" s="6">
        <f t="shared" si="452"/>
        <v>0</v>
      </c>
      <c r="AU617" s="4" t="s">
        <v>243</v>
      </c>
      <c r="AV617" s="6">
        <f t="shared" si="453"/>
        <v>0</v>
      </c>
      <c r="AW617" s="4" t="s">
        <v>243</v>
      </c>
      <c r="AX617" s="6">
        <f t="shared" si="454"/>
        <v>0</v>
      </c>
      <c r="AY617" s="4" t="s">
        <v>243</v>
      </c>
      <c r="AZ617" s="33">
        <f t="shared" si="455"/>
        <v>0</v>
      </c>
      <c r="BA617" s="33"/>
      <c r="BB617" s="33"/>
      <c r="BC617" s="4" t="s">
        <v>243</v>
      </c>
    </row>
    <row r="618" spans="1:55" s="1" customFormat="1" ht="14.1" customHeight="1" x14ac:dyDescent="0.2">
      <c r="A618" s="42" t="s">
        <v>832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38" t="s">
        <v>968</v>
      </c>
      <c r="N618" s="38"/>
      <c r="O618" s="38" t="s">
        <v>865</v>
      </c>
      <c r="P618" s="38"/>
      <c r="Q618" s="38"/>
      <c r="R618" s="38"/>
      <c r="S618" s="38" t="s">
        <v>68</v>
      </c>
      <c r="T618" s="38"/>
      <c r="U618" s="38"/>
      <c r="V618" s="33">
        <f t="shared" si="444"/>
        <v>0</v>
      </c>
      <c r="W618" s="33"/>
      <c r="X618" s="34" t="s">
        <v>243</v>
      </c>
      <c r="Y618" s="34"/>
      <c r="Z618" s="33">
        <f t="shared" si="445"/>
        <v>0</v>
      </c>
      <c r="AA618" s="33"/>
      <c r="AB618" s="4" t="s">
        <v>243</v>
      </c>
      <c r="AC618" s="33">
        <f t="shared" si="446"/>
        <v>0</v>
      </c>
      <c r="AD618" s="33"/>
      <c r="AE618" s="4" t="s">
        <v>243</v>
      </c>
      <c r="AF618" s="33">
        <f t="shared" si="447"/>
        <v>0</v>
      </c>
      <c r="AG618" s="33"/>
      <c r="AH618" s="4" t="s">
        <v>243</v>
      </c>
      <c r="AI618" s="33">
        <f t="shared" si="448"/>
        <v>0</v>
      </c>
      <c r="AJ618" s="33"/>
      <c r="AK618" s="4" t="s">
        <v>243</v>
      </c>
      <c r="AL618" s="33">
        <f t="shared" si="449"/>
        <v>0</v>
      </c>
      <c r="AM618" s="33"/>
      <c r="AN618" s="4" t="s">
        <v>243</v>
      </c>
      <c r="AO618" s="6">
        <f t="shared" si="450"/>
        <v>0</v>
      </c>
      <c r="AP618" s="34" t="s">
        <v>243</v>
      </c>
      <c r="AQ618" s="34"/>
      <c r="AR618" s="6">
        <f t="shared" si="451"/>
        <v>0</v>
      </c>
      <c r="AS618" s="4" t="s">
        <v>243</v>
      </c>
      <c r="AT618" s="6">
        <f t="shared" si="452"/>
        <v>0</v>
      </c>
      <c r="AU618" s="4" t="s">
        <v>243</v>
      </c>
      <c r="AV618" s="6">
        <f t="shared" si="453"/>
        <v>0</v>
      </c>
      <c r="AW618" s="4" t="s">
        <v>243</v>
      </c>
      <c r="AX618" s="6">
        <f t="shared" si="454"/>
        <v>0</v>
      </c>
      <c r="AY618" s="4" t="s">
        <v>243</v>
      </c>
      <c r="AZ618" s="33">
        <f t="shared" si="455"/>
        <v>0</v>
      </c>
      <c r="BA618" s="33"/>
      <c r="BB618" s="33"/>
      <c r="BC618" s="4" t="s">
        <v>243</v>
      </c>
    </row>
    <row r="619" spans="1:55" s="1" customFormat="1" ht="14.1" customHeight="1" x14ac:dyDescent="0.2">
      <c r="A619" s="42" t="s">
        <v>866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38" t="s">
        <v>969</v>
      </c>
      <c r="N619" s="38"/>
      <c r="O619" s="38" t="s">
        <v>354</v>
      </c>
      <c r="P619" s="38"/>
      <c r="Q619" s="38"/>
      <c r="R619" s="38"/>
      <c r="S619" s="38" t="s">
        <v>68</v>
      </c>
      <c r="T619" s="38"/>
      <c r="U619" s="38"/>
      <c r="V619" s="33">
        <f t="shared" si="444"/>
        <v>0</v>
      </c>
      <c r="W619" s="33"/>
      <c r="X619" s="34" t="s">
        <v>243</v>
      </c>
      <c r="Y619" s="34"/>
      <c r="Z619" s="33">
        <f t="shared" si="445"/>
        <v>0</v>
      </c>
      <c r="AA619" s="33"/>
      <c r="AB619" s="4" t="s">
        <v>243</v>
      </c>
      <c r="AC619" s="33">
        <f t="shared" si="446"/>
        <v>0</v>
      </c>
      <c r="AD619" s="33"/>
      <c r="AE619" s="4" t="s">
        <v>243</v>
      </c>
      <c r="AF619" s="33">
        <f t="shared" si="447"/>
        <v>0</v>
      </c>
      <c r="AG619" s="33"/>
      <c r="AH619" s="4" t="s">
        <v>243</v>
      </c>
      <c r="AI619" s="33">
        <f t="shared" si="448"/>
        <v>0</v>
      </c>
      <c r="AJ619" s="33"/>
      <c r="AK619" s="4" t="s">
        <v>243</v>
      </c>
      <c r="AL619" s="33">
        <f t="shared" si="449"/>
        <v>0</v>
      </c>
      <c r="AM619" s="33"/>
      <c r="AN619" s="4" t="s">
        <v>243</v>
      </c>
      <c r="AO619" s="6">
        <f t="shared" si="450"/>
        <v>0</v>
      </c>
      <c r="AP619" s="34" t="s">
        <v>243</v>
      </c>
      <c r="AQ619" s="34"/>
      <c r="AR619" s="6">
        <f t="shared" si="451"/>
        <v>0</v>
      </c>
      <c r="AS619" s="4" t="s">
        <v>243</v>
      </c>
      <c r="AT619" s="6">
        <f t="shared" si="452"/>
        <v>0</v>
      </c>
      <c r="AU619" s="4" t="s">
        <v>243</v>
      </c>
      <c r="AV619" s="6">
        <f t="shared" si="453"/>
        <v>0</v>
      </c>
      <c r="AW619" s="4" t="s">
        <v>243</v>
      </c>
      <c r="AX619" s="6">
        <f t="shared" si="454"/>
        <v>0</v>
      </c>
      <c r="AY619" s="4" t="s">
        <v>243</v>
      </c>
      <c r="AZ619" s="33">
        <f t="shared" si="455"/>
        <v>0</v>
      </c>
      <c r="BA619" s="33"/>
      <c r="BB619" s="33"/>
      <c r="BC619" s="4" t="s">
        <v>243</v>
      </c>
    </row>
    <row r="620" spans="1:55" s="1" customFormat="1" ht="14.1" customHeight="1" x14ac:dyDescent="0.2">
      <c r="A620" s="42" t="s">
        <v>868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38" t="s">
        <v>970</v>
      </c>
      <c r="N620" s="38"/>
      <c r="O620" s="38" t="s">
        <v>354</v>
      </c>
      <c r="P620" s="38"/>
      <c r="Q620" s="38"/>
      <c r="R620" s="38"/>
      <c r="S620" s="38" t="s">
        <v>68</v>
      </c>
      <c r="T620" s="38"/>
      <c r="U620" s="38"/>
      <c r="V620" s="33">
        <f t="shared" si="444"/>
        <v>0</v>
      </c>
      <c r="W620" s="33"/>
      <c r="X620" s="34" t="s">
        <v>243</v>
      </c>
      <c r="Y620" s="34"/>
      <c r="Z620" s="33">
        <f t="shared" si="445"/>
        <v>0</v>
      </c>
      <c r="AA620" s="33"/>
      <c r="AB620" s="4" t="s">
        <v>243</v>
      </c>
      <c r="AC620" s="33">
        <f t="shared" si="446"/>
        <v>0</v>
      </c>
      <c r="AD620" s="33"/>
      <c r="AE620" s="4" t="s">
        <v>243</v>
      </c>
      <c r="AF620" s="33">
        <f t="shared" si="447"/>
        <v>0</v>
      </c>
      <c r="AG620" s="33"/>
      <c r="AH620" s="4" t="s">
        <v>243</v>
      </c>
      <c r="AI620" s="33">
        <f t="shared" si="448"/>
        <v>0</v>
      </c>
      <c r="AJ620" s="33"/>
      <c r="AK620" s="4" t="s">
        <v>243</v>
      </c>
      <c r="AL620" s="33">
        <f t="shared" si="449"/>
        <v>0</v>
      </c>
      <c r="AM620" s="33"/>
      <c r="AN620" s="4" t="s">
        <v>243</v>
      </c>
      <c r="AO620" s="6">
        <f t="shared" si="450"/>
        <v>0</v>
      </c>
      <c r="AP620" s="34" t="s">
        <v>243</v>
      </c>
      <c r="AQ620" s="34"/>
      <c r="AR620" s="6">
        <f t="shared" si="451"/>
        <v>0</v>
      </c>
      <c r="AS620" s="4" t="s">
        <v>243</v>
      </c>
      <c r="AT620" s="6">
        <f t="shared" si="452"/>
        <v>0</v>
      </c>
      <c r="AU620" s="4" t="s">
        <v>243</v>
      </c>
      <c r="AV620" s="6">
        <f t="shared" si="453"/>
        <v>0</v>
      </c>
      <c r="AW620" s="4" t="s">
        <v>243</v>
      </c>
      <c r="AX620" s="6">
        <f t="shared" si="454"/>
        <v>0</v>
      </c>
      <c r="AY620" s="4" t="s">
        <v>243</v>
      </c>
      <c r="AZ620" s="33">
        <f t="shared" si="455"/>
        <v>0</v>
      </c>
      <c r="BA620" s="33"/>
      <c r="BB620" s="33"/>
      <c r="BC620" s="4" t="s">
        <v>243</v>
      </c>
    </row>
    <row r="621" spans="1:55" s="1" customFormat="1" ht="14.1" customHeight="1" x14ac:dyDescent="0.2">
      <c r="A621" s="41" t="s">
        <v>726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8" t="s">
        <v>971</v>
      </c>
      <c r="N621" s="38"/>
      <c r="O621" s="38" t="s">
        <v>400</v>
      </c>
      <c r="P621" s="38"/>
      <c r="Q621" s="38"/>
      <c r="R621" s="38"/>
      <c r="S621" s="38" t="s">
        <v>68</v>
      </c>
      <c r="T621" s="38"/>
      <c r="U621" s="38"/>
      <c r="V621" s="33">
        <f>3003028</f>
        <v>3003028</v>
      </c>
      <c r="W621" s="33"/>
      <c r="X621" s="34" t="s">
        <v>243</v>
      </c>
      <c r="Y621" s="34"/>
      <c r="Z621" s="33">
        <f t="shared" si="445"/>
        <v>0</v>
      </c>
      <c r="AA621" s="33"/>
      <c r="AB621" s="4" t="s">
        <v>243</v>
      </c>
      <c r="AC621" s="33">
        <f t="shared" si="446"/>
        <v>0</v>
      </c>
      <c r="AD621" s="33"/>
      <c r="AE621" s="4" t="s">
        <v>243</v>
      </c>
      <c r="AF621" s="33">
        <f t="shared" si="447"/>
        <v>0</v>
      </c>
      <c r="AG621" s="33"/>
      <c r="AH621" s="4" t="s">
        <v>243</v>
      </c>
      <c r="AI621" s="33">
        <f t="shared" si="448"/>
        <v>0</v>
      </c>
      <c r="AJ621" s="33"/>
      <c r="AK621" s="4" t="s">
        <v>243</v>
      </c>
      <c r="AL621" s="33">
        <f>3003028</f>
        <v>3003028</v>
      </c>
      <c r="AM621" s="33"/>
      <c r="AN621" s="4" t="s">
        <v>243</v>
      </c>
      <c r="AO621" s="6">
        <f>2278932.5</f>
        <v>2278932.5</v>
      </c>
      <c r="AP621" s="34" t="s">
        <v>243</v>
      </c>
      <c r="AQ621" s="34"/>
      <c r="AR621" s="6">
        <f t="shared" si="451"/>
        <v>0</v>
      </c>
      <c r="AS621" s="4" t="s">
        <v>243</v>
      </c>
      <c r="AT621" s="6">
        <f t="shared" si="452"/>
        <v>0</v>
      </c>
      <c r="AU621" s="4" t="s">
        <v>243</v>
      </c>
      <c r="AV621" s="6">
        <f t="shared" si="453"/>
        <v>0</v>
      </c>
      <c r="AW621" s="4" t="s">
        <v>243</v>
      </c>
      <c r="AX621" s="6">
        <f t="shared" si="454"/>
        <v>0</v>
      </c>
      <c r="AY621" s="4" t="s">
        <v>243</v>
      </c>
      <c r="AZ621" s="33">
        <f>2278932.5</f>
        <v>2278932.5</v>
      </c>
      <c r="BA621" s="33"/>
      <c r="BB621" s="33"/>
      <c r="BC621" s="4" t="s">
        <v>243</v>
      </c>
    </row>
    <row r="622" spans="1:55" s="1" customFormat="1" ht="14.1" customHeight="1" x14ac:dyDescent="0.2">
      <c r="A622" s="41" t="s">
        <v>730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8" t="s">
        <v>972</v>
      </c>
      <c r="N622" s="38"/>
      <c r="O622" s="38" t="s">
        <v>412</v>
      </c>
      <c r="P622" s="38"/>
      <c r="Q622" s="38"/>
      <c r="R622" s="38"/>
      <c r="S622" s="38" t="s">
        <v>68</v>
      </c>
      <c r="T622" s="38"/>
      <c r="U622" s="38"/>
      <c r="V622" s="33">
        <f>0</f>
        <v>0</v>
      </c>
      <c r="W622" s="33"/>
      <c r="X622" s="34" t="s">
        <v>243</v>
      </c>
      <c r="Y622" s="34"/>
      <c r="Z622" s="33">
        <f t="shared" si="445"/>
        <v>0</v>
      </c>
      <c r="AA622" s="33"/>
      <c r="AB622" s="4" t="s">
        <v>243</v>
      </c>
      <c r="AC622" s="33">
        <f t="shared" si="446"/>
        <v>0</v>
      </c>
      <c r="AD622" s="33"/>
      <c r="AE622" s="4" t="s">
        <v>243</v>
      </c>
      <c r="AF622" s="33">
        <f t="shared" si="447"/>
        <v>0</v>
      </c>
      <c r="AG622" s="33"/>
      <c r="AH622" s="4" t="s">
        <v>243</v>
      </c>
      <c r="AI622" s="33">
        <f t="shared" si="448"/>
        <v>0</v>
      </c>
      <c r="AJ622" s="33"/>
      <c r="AK622" s="4" t="s">
        <v>243</v>
      </c>
      <c r="AL622" s="33">
        <f>0</f>
        <v>0</v>
      </c>
      <c r="AM622" s="33"/>
      <c r="AN622" s="4" t="s">
        <v>243</v>
      </c>
      <c r="AO622" s="6">
        <f>0</f>
        <v>0</v>
      </c>
      <c r="AP622" s="34" t="s">
        <v>243</v>
      </c>
      <c r="AQ622" s="34"/>
      <c r="AR622" s="6">
        <f t="shared" si="451"/>
        <v>0</v>
      </c>
      <c r="AS622" s="4" t="s">
        <v>243</v>
      </c>
      <c r="AT622" s="6">
        <f t="shared" si="452"/>
        <v>0</v>
      </c>
      <c r="AU622" s="4" t="s">
        <v>243</v>
      </c>
      <c r="AV622" s="6">
        <f t="shared" si="453"/>
        <v>0</v>
      </c>
      <c r="AW622" s="4" t="s">
        <v>243</v>
      </c>
      <c r="AX622" s="6">
        <f t="shared" si="454"/>
        <v>0</v>
      </c>
      <c r="AY622" s="4" t="s">
        <v>243</v>
      </c>
      <c r="AZ622" s="33">
        <f>0</f>
        <v>0</v>
      </c>
      <c r="BA622" s="33"/>
      <c r="BB622" s="33"/>
      <c r="BC622" s="4" t="s">
        <v>243</v>
      </c>
    </row>
    <row r="623" spans="1:55" s="1" customFormat="1" ht="24" customHeight="1" x14ac:dyDescent="0.2">
      <c r="A623" s="41" t="s">
        <v>973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8" t="s">
        <v>974</v>
      </c>
      <c r="N623" s="38"/>
      <c r="O623" s="38" t="s">
        <v>412</v>
      </c>
      <c r="P623" s="38"/>
      <c r="Q623" s="38"/>
      <c r="R623" s="38"/>
      <c r="S623" s="38" t="s">
        <v>68</v>
      </c>
      <c r="T623" s="38"/>
      <c r="U623" s="38"/>
      <c r="V623" s="33">
        <f>0</f>
        <v>0</v>
      </c>
      <c r="W623" s="33"/>
      <c r="X623" s="34" t="s">
        <v>243</v>
      </c>
      <c r="Y623" s="34"/>
      <c r="Z623" s="33">
        <f t="shared" si="445"/>
        <v>0</v>
      </c>
      <c r="AA623" s="33"/>
      <c r="AB623" s="4" t="s">
        <v>243</v>
      </c>
      <c r="AC623" s="33">
        <f t="shared" si="446"/>
        <v>0</v>
      </c>
      <c r="AD623" s="33"/>
      <c r="AE623" s="4" t="s">
        <v>243</v>
      </c>
      <c r="AF623" s="33">
        <f t="shared" si="447"/>
        <v>0</v>
      </c>
      <c r="AG623" s="33"/>
      <c r="AH623" s="4" t="s">
        <v>243</v>
      </c>
      <c r="AI623" s="33">
        <f t="shared" si="448"/>
        <v>0</v>
      </c>
      <c r="AJ623" s="33"/>
      <c r="AK623" s="4" t="s">
        <v>243</v>
      </c>
      <c r="AL623" s="33">
        <f>0</f>
        <v>0</v>
      </c>
      <c r="AM623" s="33"/>
      <c r="AN623" s="4" t="s">
        <v>243</v>
      </c>
      <c r="AO623" s="6">
        <f>0</f>
        <v>0</v>
      </c>
      <c r="AP623" s="34" t="s">
        <v>243</v>
      </c>
      <c r="AQ623" s="34"/>
      <c r="AR623" s="6">
        <f t="shared" si="451"/>
        <v>0</v>
      </c>
      <c r="AS623" s="4" t="s">
        <v>243</v>
      </c>
      <c r="AT623" s="6">
        <f t="shared" si="452"/>
        <v>0</v>
      </c>
      <c r="AU623" s="4" t="s">
        <v>243</v>
      </c>
      <c r="AV623" s="6">
        <f t="shared" si="453"/>
        <v>0</v>
      </c>
      <c r="AW623" s="4" t="s">
        <v>243</v>
      </c>
      <c r="AX623" s="6">
        <f t="shared" si="454"/>
        <v>0</v>
      </c>
      <c r="AY623" s="4" t="s">
        <v>243</v>
      </c>
      <c r="AZ623" s="33">
        <f>0</f>
        <v>0</v>
      </c>
      <c r="BA623" s="33"/>
      <c r="BB623" s="33"/>
      <c r="BC623" s="4" t="s">
        <v>243</v>
      </c>
    </row>
    <row r="624" spans="1:55" s="1" customFormat="1" ht="14.1" customHeight="1" x14ac:dyDescent="0.2">
      <c r="A624" s="35" t="s">
        <v>882</v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6" t="s">
        <v>16</v>
      </c>
      <c r="N624" s="36"/>
      <c r="O624" s="36" t="s">
        <v>16</v>
      </c>
      <c r="P624" s="36"/>
      <c r="Q624" s="36"/>
      <c r="R624" s="36"/>
      <c r="S624" s="36" t="s">
        <v>16</v>
      </c>
      <c r="T624" s="36"/>
      <c r="U624" s="36"/>
      <c r="V624" s="29" t="s">
        <v>16</v>
      </c>
      <c r="W624" s="29"/>
      <c r="X624" s="29" t="s">
        <v>16</v>
      </c>
      <c r="Y624" s="29"/>
      <c r="Z624" s="29" t="s">
        <v>16</v>
      </c>
      <c r="AA624" s="29"/>
      <c r="AB624" s="7" t="s">
        <v>16</v>
      </c>
      <c r="AC624" s="29" t="s">
        <v>16</v>
      </c>
      <c r="AD624" s="29"/>
      <c r="AE624" s="7" t="s">
        <v>16</v>
      </c>
      <c r="AF624" s="29" t="s">
        <v>16</v>
      </c>
      <c r="AG624" s="29"/>
      <c r="AH624" s="7" t="s">
        <v>16</v>
      </c>
      <c r="AI624" s="29" t="s">
        <v>16</v>
      </c>
      <c r="AJ624" s="29"/>
      <c r="AK624" s="7" t="s">
        <v>16</v>
      </c>
      <c r="AL624" s="29" t="s">
        <v>16</v>
      </c>
      <c r="AM624" s="29"/>
      <c r="AN624" s="7" t="s">
        <v>16</v>
      </c>
      <c r="AO624" s="7" t="s">
        <v>16</v>
      </c>
      <c r="AP624" s="29" t="s">
        <v>16</v>
      </c>
      <c r="AQ624" s="29"/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7" t="s">
        <v>16</v>
      </c>
      <c r="AZ624" s="29" t="s">
        <v>16</v>
      </c>
      <c r="BA624" s="29"/>
      <c r="BB624" s="29"/>
      <c r="BC624" s="7" t="s">
        <v>16</v>
      </c>
    </row>
    <row r="625" spans="1:55" s="1" customFormat="1" ht="14.1" customHeight="1" x14ac:dyDescent="0.2">
      <c r="A625" s="30" t="s">
        <v>883</v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1" t="s">
        <v>975</v>
      </c>
      <c r="N625" s="31"/>
      <c r="O625" s="31" t="s">
        <v>67</v>
      </c>
      <c r="P625" s="31"/>
      <c r="Q625" s="31"/>
      <c r="R625" s="31"/>
      <c r="S625" s="31" t="s">
        <v>68</v>
      </c>
      <c r="T625" s="31"/>
      <c r="U625" s="31"/>
      <c r="V625" s="27">
        <f t="shared" ref="V625:V631" si="456">0</f>
        <v>0</v>
      </c>
      <c r="W625" s="27"/>
      <c r="X625" s="28" t="s">
        <v>243</v>
      </c>
      <c r="Y625" s="28"/>
      <c r="Z625" s="27">
        <f t="shared" ref="Z625:Z631" si="457">0</f>
        <v>0</v>
      </c>
      <c r="AA625" s="27"/>
      <c r="AB625" s="14" t="s">
        <v>243</v>
      </c>
      <c r="AC625" s="27">
        <f t="shared" ref="AC625:AC631" si="458">0</f>
        <v>0</v>
      </c>
      <c r="AD625" s="27"/>
      <c r="AE625" s="14" t="s">
        <v>243</v>
      </c>
      <c r="AF625" s="27">
        <f t="shared" ref="AF625:AF631" si="459">0</f>
        <v>0</v>
      </c>
      <c r="AG625" s="27"/>
      <c r="AH625" s="14" t="s">
        <v>243</v>
      </c>
      <c r="AI625" s="27">
        <f t="shared" ref="AI625:AI631" si="460">0</f>
        <v>0</v>
      </c>
      <c r="AJ625" s="27"/>
      <c r="AK625" s="14" t="s">
        <v>243</v>
      </c>
      <c r="AL625" s="27">
        <f t="shared" ref="AL625:AL631" si="461">0</f>
        <v>0</v>
      </c>
      <c r="AM625" s="27"/>
      <c r="AN625" s="14" t="s">
        <v>243</v>
      </c>
      <c r="AO625" s="8">
        <f t="shared" ref="AO625:AO631" si="462">0</f>
        <v>0</v>
      </c>
      <c r="AP625" s="28" t="s">
        <v>243</v>
      </c>
      <c r="AQ625" s="28"/>
      <c r="AR625" s="8">
        <f t="shared" ref="AR625:AR631" si="463">0</f>
        <v>0</v>
      </c>
      <c r="AS625" s="14" t="s">
        <v>243</v>
      </c>
      <c r="AT625" s="8">
        <f t="shared" ref="AT625:AT631" si="464">0</f>
        <v>0</v>
      </c>
      <c r="AU625" s="14" t="s">
        <v>243</v>
      </c>
      <c r="AV625" s="8">
        <f t="shared" ref="AV625:AV631" si="465">0</f>
        <v>0</v>
      </c>
      <c r="AW625" s="14" t="s">
        <v>243</v>
      </c>
      <c r="AX625" s="8">
        <f t="shared" ref="AX625:AX631" si="466">0</f>
        <v>0</v>
      </c>
      <c r="AY625" s="14" t="s">
        <v>243</v>
      </c>
      <c r="AZ625" s="27">
        <f t="shared" ref="AZ625:AZ631" si="467">0</f>
        <v>0</v>
      </c>
      <c r="BA625" s="27"/>
      <c r="BB625" s="27"/>
      <c r="BC625" s="14" t="s">
        <v>243</v>
      </c>
    </row>
    <row r="626" spans="1:55" s="1" customFormat="1" ht="14.1" customHeight="1" x14ac:dyDescent="0.2">
      <c r="A626" s="42" t="s">
        <v>886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38" t="s">
        <v>976</v>
      </c>
      <c r="N626" s="38"/>
      <c r="O626" s="38" t="s">
        <v>888</v>
      </c>
      <c r="P626" s="38"/>
      <c r="Q626" s="38"/>
      <c r="R626" s="38"/>
      <c r="S626" s="38" t="s">
        <v>68</v>
      </c>
      <c r="T626" s="38"/>
      <c r="U626" s="38"/>
      <c r="V626" s="33">
        <f t="shared" si="456"/>
        <v>0</v>
      </c>
      <c r="W626" s="33"/>
      <c r="X626" s="34" t="s">
        <v>243</v>
      </c>
      <c r="Y626" s="34"/>
      <c r="Z626" s="33">
        <f t="shared" si="457"/>
        <v>0</v>
      </c>
      <c r="AA626" s="33"/>
      <c r="AB626" s="4" t="s">
        <v>243</v>
      </c>
      <c r="AC626" s="33">
        <f t="shared" si="458"/>
        <v>0</v>
      </c>
      <c r="AD626" s="33"/>
      <c r="AE626" s="4" t="s">
        <v>243</v>
      </c>
      <c r="AF626" s="33">
        <f t="shared" si="459"/>
        <v>0</v>
      </c>
      <c r="AG626" s="33"/>
      <c r="AH626" s="4" t="s">
        <v>243</v>
      </c>
      <c r="AI626" s="33">
        <f t="shared" si="460"/>
        <v>0</v>
      </c>
      <c r="AJ626" s="33"/>
      <c r="AK626" s="4" t="s">
        <v>243</v>
      </c>
      <c r="AL626" s="33">
        <f t="shared" si="461"/>
        <v>0</v>
      </c>
      <c r="AM626" s="33"/>
      <c r="AN626" s="4" t="s">
        <v>243</v>
      </c>
      <c r="AO626" s="6">
        <f t="shared" si="462"/>
        <v>0</v>
      </c>
      <c r="AP626" s="34" t="s">
        <v>243</v>
      </c>
      <c r="AQ626" s="34"/>
      <c r="AR626" s="6">
        <f t="shared" si="463"/>
        <v>0</v>
      </c>
      <c r="AS626" s="4" t="s">
        <v>243</v>
      </c>
      <c r="AT626" s="6">
        <f t="shared" si="464"/>
        <v>0</v>
      </c>
      <c r="AU626" s="4" t="s">
        <v>243</v>
      </c>
      <c r="AV626" s="6">
        <f t="shared" si="465"/>
        <v>0</v>
      </c>
      <c r="AW626" s="4" t="s">
        <v>243</v>
      </c>
      <c r="AX626" s="6">
        <f t="shared" si="466"/>
        <v>0</v>
      </c>
      <c r="AY626" s="4" t="s">
        <v>243</v>
      </c>
      <c r="AZ626" s="33">
        <f t="shared" si="467"/>
        <v>0</v>
      </c>
      <c r="BA626" s="33"/>
      <c r="BB626" s="33"/>
      <c r="BC626" s="4" t="s">
        <v>243</v>
      </c>
    </row>
    <row r="627" spans="1:55" s="1" customFormat="1" ht="14.1" customHeight="1" x14ac:dyDescent="0.2">
      <c r="A627" s="42" t="s">
        <v>889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38" t="s">
        <v>977</v>
      </c>
      <c r="N627" s="38"/>
      <c r="O627" s="38" t="s">
        <v>891</v>
      </c>
      <c r="P627" s="38"/>
      <c r="Q627" s="38"/>
      <c r="R627" s="38"/>
      <c r="S627" s="38" t="s">
        <v>68</v>
      </c>
      <c r="T627" s="38"/>
      <c r="U627" s="38"/>
      <c r="V627" s="33">
        <f t="shared" si="456"/>
        <v>0</v>
      </c>
      <c r="W627" s="33"/>
      <c r="X627" s="34" t="s">
        <v>243</v>
      </c>
      <c r="Y627" s="34"/>
      <c r="Z627" s="33">
        <f t="shared" si="457"/>
        <v>0</v>
      </c>
      <c r="AA627" s="33"/>
      <c r="AB627" s="4" t="s">
        <v>243</v>
      </c>
      <c r="AC627" s="33">
        <f t="shared" si="458"/>
        <v>0</v>
      </c>
      <c r="AD627" s="33"/>
      <c r="AE627" s="4" t="s">
        <v>243</v>
      </c>
      <c r="AF627" s="33">
        <f t="shared" si="459"/>
        <v>0</v>
      </c>
      <c r="AG627" s="33"/>
      <c r="AH627" s="4" t="s">
        <v>243</v>
      </c>
      <c r="AI627" s="33">
        <f t="shared" si="460"/>
        <v>0</v>
      </c>
      <c r="AJ627" s="33"/>
      <c r="AK627" s="4" t="s">
        <v>243</v>
      </c>
      <c r="AL627" s="33">
        <f t="shared" si="461"/>
        <v>0</v>
      </c>
      <c r="AM627" s="33"/>
      <c r="AN627" s="4" t="s">
        <v>243</v>
      </c>
      <c r="AO627" s="6">
        <f t="shared" si="462"/>
        <v>0</v>
      </c>
      <c r="AP627" s="34" t="s">
        <v>243</v>
      </c>
      <c r="AQ627" s="34"/>
      <c r="AR627" s="6">
        <f t="shared" si="463"/>
        <v>0</v>
      </c>
      <c r="AS627" s="4" t="s">
        <v>243</v>
      </c>
      <c r="AT627" s="6">
        <f t="shared" si="464"/>
        <v>0</v>
      </c>
      <c r="AU627" s="4" t="s">
        <v>243</v>
      </c>
      <c r="AV627" s="6">
        <f t="shared" si="465"/>
        <v>0</v>
      </c>
      <c r="AW627" s="4" t="s">
        <v>243</v>
      </c>
      <c r="AX627" s="6">
        <f t="shared" si="466"/>
        <v>0</v>
      </c>
      <c r="AY627" s="4" t="s">
        <v>243</v>
      </c>
      <c r="AZ627" s="33">
        <f t="shared" si="467"/>
        <v>0</v>
      </c>
      <c r="BA627" s="33"/>
      <c r="BB627" s="33"/>
      <c r="BC627" s="4" t="s">
        <v>243</v>
      </c>
    </row>
    <row r="628" spans="1:55" s="1" customFormat="1" ht="14.1" customHeight="1" x14ac:dyDescent="0.2">
      <c r="A628" s="42" t="s">
        <v>892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38" t="s">
        <v>978</v>
      </c>
      <c r="N628" s="38"/>
      <c r="O628" s="38" t="s">
        <v>412</v>
      </c>
      <c r="P628" s="38"/>
      <c r="Q628" s="38"/>
      <c r="R628" s="38"/>
      <c r="S628" s="38" t="s">
        <v>68</v>
      </c>
      <c r="T628" s="38"/>
      <c r="U628" s="38"/>
      <c r="V628" s="33">
        <f t="shared" si="456"/>
        <v>0</v>
      </c>
      <c r="W628" s="33"/>
      <c r="X628" s="34" t="s">
        <v>243</v>
      </c>
      <c r="Y628" s="34"/>
      <c r="Z628" s="33">
        <f t="shared" si="457"/>
        <v>0</v>
      </c>
      <c r="AA628" s="33"/>
      <c r="AB628" s="4" t="s">
        <v>243</v>
      </c>
      <c r="AC628" s="33">
        <f t="shared" si="458"/>
        <v>0</v>
      </c>
      <c r="AD628" s="33"/>
      <c r="AE628" s="4" t="s">
        <v>243</v>
      </c>
      <c r="AF628" s="33">
        <f t="shared" si="459"/>
        <v>0</v>
      </c>
      <c r="AG628" s="33"/>
      <c r="AH628" s="4" t="s">
        <v>243</v>
      </c>
      <c r="AI628" s="33">
        <f t="shared" si="460"/>
        <v>0</v>
      </c>
      <c r="AJ628" s="33"/>
      <c r="AK628" s="4" t="s">
        <v>243</v>
      </c>
      <c r="AL628" s="33">
        <f t="shared" si="461"/>
        <v>0</v>
      </c>
      <c r="AM628" s="33"/>
      <c r="AN628" s="4" t="s">
        <v>243</v>
      </c>
      <c r="AO628" s="6">
        <f t="shared" si="462"/>
        <v>0</v>
      </c>
      <c r="AP628" s="34" t="s">
        <v>243</v>
      </c>
      <c r="AQ628" s="34"/>
      <c r="AR628" s="6">
        <f t="shared" si="463"/>
        <v>0</v>
      </c>
      <c r="AS628" s="4" t="s">
        <v>243</v>
      </c>
      <c r="AT628" s="6">
        <f t="shared" si="464"/>
        <v>0</v>
      </c>
      <c r="AU628" s="4" t="s">
        <v>243</v>
      </c>
      <c r="AV628" s="6">
        <f t="shared" si="465"/>
        <v>0</v>
      </c>
      <c r="AW628" s="4" t="s">
        <v>243</v>
      </c>
      <c r="AX628" s="6">
        <f t="shared" si="466"/>
        <v>0</v>
      </c>
      <c r="AY628" s="4" t="s">
        <v>243</v>
      </c>
      <c r="AZ628" s="33">
        <f t="shared" si="467"/>
        <v>0</v>
      </c>
      <c r="BA628" s="33"/>
      <c r="BB628" s="33"/>
      <c r="BC628" s="4" t="s">
        <v>243</v>
      </c>
    </row>
    <row r="629" spans="1:55" s="1" customFormat="1" ht="14.1" customHeight="1" x14ac:dyDescent="0.2">
      <c r="A629" s="42" t="s">
        <v>894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38" t="s">
        <v>979</v>
      </c>
      <c r="N629" s="38"/>
      <c r="O629" s="38" t="s">
        <v>67</v>
      </c>
      <c r="P629" s="38"/>
      <c r="Q629" s="38"/>
      <c r="R629" s="38"/>
      <c r="S629" s="38" t="s">
        <v>68</v>
      </c>
      <c r="T629" s="38"/>
      <c r="U629" s="38"/>
      <c r="V629" s="33">
        <f t="shared" si="456"/>
        <v>0</v>
      </c>
      <c r="W629" s="33"/>
      <c r="X629" s="34" t="s">
        <v>243</v>
      </c>
      <c r="Y629" s="34"/>
      <c r="Z629" s="33">
        <f t="shared" si="457"/>
        <v>0</v>
      </c>
      <c r="AA629" s="33"/>
      <c r="AB629" s="4" t="s">
        <v>243</v>
      </c>
      <c r="AC629" s="33">
        <f t="shared" si="458"/>
        <v>0</v>
      </c>
      <c r="AD629" s="33"/>
      <c r="AE629" s="4" t="s">
        <v>243</v>
      </c>
      <c r="AF629" s="33">
        <f t="shared" si="459"/>
        <v>0</v>
      </c>
      <c r="AG629" s="33"/>
      <c r="AH629" s="4" t="s">
        <v>243</v>
      </c>
      <c r="AI629" s="33">
        <f t="shared" si="460"/>
        <v>0</v>
      </c>
      <c r="AJ629" s="33"/>
      <c r="AK629" s="4" t="s">
        <v>243</v>
      </c>
      <c r="AL629" s="33">
        <f t="shared" si="461"/>
        <v>0</v>
      </c>
      <c r="AM629" s="33"/>
      <c r="AN629" s="4" t="s">
        <v>243</v>
      </c>
      <c r="AO629" s="6">
        <f t="shared" si="462"/>
        <v>0</v>
      </c>
      <c r="AP629" s="34" t="s">
        <v>243</v>
      </c>
      <c r="AQ629" s="34"/>
      <c r="AR629" s="6">
        <f t="shared" si="463"/>
        <v>0</v>
      </c>
      <c r="AS629" s="4" t="s">
        <v>243</v>
      </c>
      <c r="AT629" s="6">
        <f t="shared" si="464"/>
        <v>0</v>
      </c>
      <c r="AU629" s="4" t="s">
        <v>243</v>
      </c>
      <c r="AV629" s="6">
        <f t="shared" si="465"/>
        <v>0</v>
      </c>
      <c r="AW629" s="4" t="s">
        <v>243</v>
      </c>
      <c r="AX629" s="6">
        <f t="shared" si="466"/>
        <v>0</v>
      </c>
      <c r="AY629" s="4" t="s">
        <v>243</v>
      </c>
      <c r="AZ629" s="33">
        <f t="shared" si="467"/>
        <v>0</v>
      </c>
      <c r="BA629" s="33"/>
      <c r="BB629" s="33"/>
      <c r="BC629" s="4" t="s">
        <v>243</v>
      </c>
    </row>
    <row r="630" spans="1:55" s="1" customFormat="1" ht="14.1" customHeight="1" x14ac:dyDescent="0.2">
      <c r="A630" s="42" t="s">
        <v>897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38" t="s">
        <v>980</v>
      </c>
      <c r="N630" s="38"/>
      <c r="O630" s="38" t="s">
        <v>412</v>
      </c>
      <c r="P630" s="38"/>
      <c r="Q630" s="38"/>
      <c r="R630" s="38"/>
      <c r="S630" s="38" t="s">
        <v>68</v>
      </c>
      <c r="T630" s="38"/>
      <c r="U630" s="38"/>
      <c r="V630" s="33">
        <f t="shared" si="456"/>
        <v>0</v>
      </c>
      <c r="W630" s="33"/>
      <c r="X630" s="34" t="s">
        <v>243</v>
      </c>
      <c r="Y630" s="34"/>
      <c r="Z630" s="33">
        <f t="shared" si="457"/>
        <v>0</v>
      </c>
      <c r="AA630" s="33"/>
      <c r="AB630" s="4" t="s">
        <v>243</v>
      </c>
      <c r="AC630" s="33">
        <f t="shared" si="458"/>
        <v>0</v>
      </c>
      <c r="AD630" s="33"/>
      <c r="AE630" s="4" t="s">
        <v>243</v>
      </c>
      <c r="AF630" s="33">
        <f t="shared" si="459"/>
        <v>0</v>
      </c>
      <c r="AG630" s="33"/>
      <c r="AH630" s="4" t="s">
        <v>243</v>
      </c>
      <c r="AI630" s="33">
        <f t="shared" si="460"/>
        <v>0</v>
      </c>
      <c r="AJ630" s="33"/>
      <c r="AK630" s="4" t="s">
        <v>243</v>
      </c>
      <c r="AL630" s="33">
        <f t="shared" si="461"/>
        <v>0</v>
      </c>
      <c r="AM630" s="33"/>
      <c r="AN630" s="4" t="s">
        <v>243</v>
      </c>
      <c r="AO630" s="6">
        <f t="shared" si="462"/>
        <v>0</v>
      </c>
      <c r="AP630" s="34" t="s">
        <v>243</v>
      </c>
      <c r="AQ630" s="34"/>
      <c r="AR630" s="6">
        <f t="shared" si="463"/>
        <v>0</v>
      </c>
      <c r="AS630" s="4" t="s">
        <v>243</v>
      </c>
      <c r="AT630" s="6">
        <f t="shared" si="464"/>
        <v>0</v>
      </c>
      <c r="AU630" s="4" t="s">
        <v>243</v>
      </c>
      <c r="AV630" s="6">
        <f t="shared" si="465"/>
        <v>0</v>
      </c>
      <c r="AW630" s="4" t="s">
        <v>243</v>
      </c>
      <c r="AX630" s="6">
        <f t="shared" si="466"/>
        <v>0</v>
      </c>
      <c r="AY630" s="4" t="s">
        <v>243</v>
      </c>
      <c r="AZ630" s="33">
        <f t="shared" si="467"/>
        <v>0</v>
      </c>
      <c r="BA630" s="33"/>
      <c r="BB630" s="33"/>
      <c r="BC630" s="4" t="s">
        <v>243</v>
      </c>
    </row>
    <row r="631" spans="1:55" s="1" customFormat="1" ht="14.1" customHeight="1" x14ac:dyDescent="0.2">
      <c r="A631" s="41" t="s">
        <v>809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8" t="s">
        <v>981</v>
      </c>
      <c r="N631" s="38"/>
      <c r="O631" s="38" t="s">
        <v>412</v>
      </c>
      <c r="P631" s="38"/>
      <c r="Q631" s="38"/>
      <c r="R631" s="38"/>
      <c r="S631" s="38" t="s">
        <v>68</v>
      </c>
      <c r="T631" s="38"/>
      <c r="U631" s="38"/>
      <c r="V631" s="33">
        <f t="shared" si="456"/>
        <v>0</v>
      </c>
      <c r="W631" s="33"/>
      <c r="X631" s="34" t="s">
        <v>243</v>
      </c>
      <c r="Y631" s="34"/>
      <c r="Z631" s="33">
        <f t="shared" si="457"/>
        <v>0</v>
      </c>
      <c r="AA631" s="33"/>
      <c r="AB631" s="4" t="s">
        <v>243</v>
      </c>
      <c r="AC631" s="33">
        <f t="shared" si="458"/>
        <v>0</v>
      </c>
      <c r="AD631" s="33"/>
      <c r="AE631" s="4" t="s">
        <v>243</v>
      </c>
      <c r="AF631" s="33">
        <f t="shared" si="459"/>
        <v>0</v>
      </c>
      <c r="AG631" s="33"/>
      <c r="AH631" s="4" t="s">
        <v>243</v>
      </c>
      <c r="AI631" s="33">
        <f t="shared" si="460"/>
        <v>0</v>
      </c>
      <c r="AJ631" s="33"/>
      <c r="AK631" s="4" t="s">
        <v>243</v>
      </c>
      <c r="AL631" s="33">
        <f t="shared" si="461"/>
        <v>0</v>
      </c>
      <c r="AM631" s="33"/>
      <c r="AN631" s="4" t="s">
        <v>243</v>
      </c>
      <c r="AO631" s="6">
        <f t="shared" si="462"/>
        <v>0</v>
      </c>
      <c r="AP631" s="34" t="s">
        <v>243</v>
      </c>
      <c r="AQ631" s="34"/>
      <c r="AR631" s="6">
        <f t="shared" si="463"/>
        <v>0</v>
      </c>
      <c r="AS631" s="4" t="s">
        <v>243</v>
      </c>
      <c r="AT631" s="6">
        <f t="shared" si="464"/>
        <v>0</v>
      </c>
      <c r="AU631" s="4" t="s">
        <v>243</v>
      </c>
      <c r="AV631" s="6">
        <f t="shared" si="465"/>
        <v>0</v>
      </c>
      <c r="AW631" s="4" t="s">
        <v>243</v>
      </c>
      <c r="AX631" s="6">
        <f t="shared" si="466"/>
        <v>0</v>
      </c>
      <c r="AY631" s="4" t="s">
        <v>243</v>
      </c>
      <c r="AZ631" s="33">
        <f t="shared" si="467"/>
        <v>0</v>
      </c>
      <c r="BA631" s="33"/>
      <c r="BB631" s="33"/>
      <c r="BC631" s="4" t="s">
        <v>243</v>
      </c>
    </row>
    <row r="632" spans="1:55" s="1" customFormat="1" ht="14.1" customHeight="1" x14ac:dyDescent="0.2">
      <c r="A632" s="35" t="s">
        <v>882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6" t="s">
        <v>16</v>
      </c>
      <c r="N632" s="36"/>
      <c r="O632" s="36" t="s">
        <v>16</v>
      </c>
      <c r="P632" s="36"/>
      <c r="Q632" s="36"/>
      <c r="R632" s="36"/>
      <c r="S632" s="36" t="s">
        <v>16</v>
      </c>
      <c r="T632" s="36"/>
      <c r="U632" s="36"/>
      <c r="V632" s="29" t="s">
        <v>16</v>
      </c>
      <c r="W632" s="29"/>
      <c r="X632" s="29" t="s">
        <v>16</v>
      </c>
      <c r="Y632" s="29"/>
      <c r="Z632" s="29" t="s">
        <v>16</v>
      </c>
      <c r="AA632" s="29"/>
      <c r="AB632" s="7" t="s">
        <v>16</v>
      </c>
      <c r="AC632" s="29" t="s">
        <v>16</v>
      </c>
      <c r="AD632" s="29"/>
      <c r="AE632" s="7" t="s">
        <v>16</v>
      </c>
      <c r="AF632" s="29" t="s">
        <v>16</v>
      </c>
      <c r="AG632" s="29"/>
      <c r="AH632" s="7" t="s">
        <v>16</v>
      </c>
      <c r="AI632" s="29" t="s">
        <v>16</v>
      </c>
      <c r="AJ632" s="29"/>
      <c r="AK632" s="7" t="s">
        <v>16</v>
      </c>
      <c r="AL632" s="29" t="s">
        <v>16</v>
      </c>
      <c r="AM632" s="29"/>
      <c r="AN632" s="7" t="s">
        <v>16</v>
      </c>
      <c r="AO632" s="7" t="s">
        <v>16</v>
      </c>
      <c r="AP632" s="29" t="s">
        <v>16</v>
      </c>
      <c r="AQ632" s="29"/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7" t="s">
        <v>16</v>
      </c>
      <c r="AZ632" s="29" t="s">
        <v>16</v>
      </c>
      <c r="BA632" s="29"/>
      <c r="BB632" s="29"/>
      <c r="BC632" s="7" t="s">
        <v>16</v>
      </c>
    </row>
    <row r="633" spans="1:55" s="1" customFormat="1" ht="14.1" customHeight="1" x14ac:dyDescent="0.2">
      <c r="A633" s="30" t="s">
        <v>883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1" t="s">
        <v>982</v>
      </c>
      <c r="N633" s="31"/>
      <c r="O633" s="31" t="s">
        <v>885</v>
      </c>
      <c r="P633" s="31"/>
      <c r="Q633" s="31"/>
      <c r="R633" s="31"/>
      <c r="S633" s="31" t="s">
        <v>68</v>
      </c>
      <c r="T633" s="31"/>
      <c r="U633" s="31"/>
      <c r="V633" s="27">
        <f t="shared" ref="V633:V639" si="468">0</f>
        <v>0</v>
      </c>
      <c r="W633" s="27"/>
      <c r="X633" s="28" t="s">
        <v>243</v>
      </c>
      <c r="Y633" s="28"/>
      <c r="Z633" s="27">
        <f t="shared" ref="Z633:Z639" si="469">0</f>
        <v>0</v>
      </c>
      <c r="AA633" s="27"/>
      <c r="AB633" s="14" t="s">
        <v>243</v>
      </c>
      <c r="AC633" s="27">
        <f t="shared" ref="AC633:AC639" si="470">0</f>
        <v>0</v>
      </c>
      <c r="AD633" s="27"/>
      <c r="AE633" s="14" t="s">
        <v>243</v>
      </c>
      <c r="AF633" s="27">
        <f t="shared" ref="AF633:AF639" si="471">0</f>
        <v>0</v>
      </c>
      <c r="AG633" s="27"/>
      <c r="AH633" s="14" t="s">
        <v>243</v>
      </c>
      <c r="AI633" s="27">
        <f t="shared" ref="AI633:AI639" si="472">0</f>
        <v>0</v>
      </c>
      <c r="AJ633" s="27"/>
      <c r="AK633" s="14" t="s">
        <v>243</v>
      </c>
      <c r="AL633" s="27">
        <f t="shared" ref="AL633:AL639" si="473">0</f>
        <v>0</v>
      </c>
      <c r="AM633" s="27"/>
      <c r="AN633" s="14" t="s">
        <v>243</v>
      </c>
      <c r="AO633" s="8">
        <f t="shared" ref="AO633:AO639" si="474">0</f>
        <v>0</v>
      </c>
      <c r="AP633" s="28" t="s">
        <v>243</v>
      </c>
      <c r="AQ633" s="28"/>
      <c r="AR633" s="8">
        <f t="shared" ref="AR633:AR639" si="475">0</f>
        <v>0</v>
      </c>
      <c r="AS633" s="14" t="s">
        <v>243</v>
      </c>
      <c r="AT633" s="8">
        <f t="shared" ref="AT633:AT639" si="476">0</f>
        <v>0</v>
      </c>
      <c r="AU633" s="14" t="s">
        <v>243</v>
      </c>
      <c r="AV633" s="8">
        <f t="shared" ref="AV633:AV639" si="477">0</f>
        <v>0</v>
      </c>
      <c r="AW633" s="14" t="s">
        <v>243</v>
      </c>
      <c r="AX633" s="8">
        <f t="shared" ref="AX633:AX639" si="478">0</f>
        <v>0</v>
      </c>
      <c r="AY633" s="14" t="s">
        <v>243</v>
      </c>
      <c r="AZ633" s="27">
        <f t="shared" ref="AZ633:AZ639" si="479">0</f>
        <v>0</v>
      </c>
      <c r="BA633" s="27"/>
      <c r="BB633" s="27"/>
      <c r="BC633" s="14" t="s">
        <v>243</v>
      </c>
    </row>
    <row r="634" spans="1:55" s="1" customFormat="1" ht="14.1" customHeight="1" x14ac:dyDescent="0.2">
      <c r="A634" s="42" t="s">
        <v>886</v>
      </c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38" t="s">
        <v>983</v>
      </c>
      <c r="N634" s="38"/>
      <c r="O634" s="38" t="s">
        <v>888</v>
      </c>
      <c r="P634" s="38"/>
      <c r="Q634" s="38"/>
      <c r="R634" s="38"/>
      <c r="S634" s="38" t="s">
        <v>68</v>
      </c>
      <c r="T634" s="38"/>
      <c r="U634" s="38"/>
      <c r="V634" s="33">
        <f t="shared" si="468"/>
        <v>0</v>
      </c>
      <c r="W634" s="33"/>
      <c r="X634" s="34" t="s">
        <v>243</v>
      </c>
      <c r="Y634" s="34"/>
      <c r="Z634" s="33">
        <f t="shared" si="469"/>
        <v>0</v>
      </c>
      <c r="AA634" s="33"/>
      <c r="AB634" s="4" t="s">
        <v>243</v>
      </c>
      <c r="AC634" s="33">
        <f t="shared" si="470"/>
        <v>0</v>
      </c>
      <c r="AD634" s="33"/>
      <c r="AE634" s="4" t="s">
        <v>243</v>
      </c>
      <c r="AF634" s="33">
        <f t="shared" si="471"/>
        <v>0</v>
      </c>
      <c r="AG634" s="33"/>
      <c r="AH634" s="4" t="s">
        <v>243</v>
      </c>
      <c r="AI634" s="33">
        <f t="shared" si="472"/>
        <v>0</v>
      </c>
      <c r="AJ634" s="33"/>
      <c r="AK634" s="4" t="s">
        <v>243</v>
      </c>
      <c r="AL634" s="33">
        <f t="shared" si="473"/>
        <v>0</v>
      </c>
      <c r="AM634" s="33"/>
      <c r="AN634" s="4" t="s">
        <v>243</v>
      </c>
      <c r="AO634" s="6">
        <f t="shared" si="474"/>
        <v>0</v>
      </c>
      <c r="AP634" s="34" t="s">
        <v>243</v>
      </c>
      <c r="AQ634" s="34"/>
      <c r="AR634" s="6">
        <f t="shared" si="475"/>
        <v>0</v>
      </c>
      <c r="AS634" s="4" t="s">
        <v>243</v>
      </c>
      <c r="AT634" s="6">
        <f t="shared" si="476"/>
        <v>0</v>
      </c>
      <c r="AU634" s="4" t="s">
        <v>243</v>
      </c>
      <c r="AV634" s="6">
        <f t="shared" si="477"/>
        <v>0</v>
      </c>
      <c r="AW634" s="4" t="s">
        <v>243</v>
      </c>
      <c r="AX634" s="6">
        <f t="shared" si="478"/>
        <v>0</v>
      </c>
      <c r="AY634" s="4" t="s">
        <v>243</v>
      </c>
      <c r="AZ634" s="33">
        <f t="shared" si="479"/>
        <v>0</v>
      </c>
      <c r="BA634" s="33"/>
      <c r="BB634" s="33"/>
      <c r="BC634" s="4" t="s">
        <v>243</v>
      </c>
    </row>
    <row r="635" spans="1:55" s="1" customFormat="1" ht="14.1" customHeight="1" x14ac:dyDescent="0.2">
      <c r="A635" s="42" t="s">
        <v>889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38" t="s">
        <v>984</v>
      </c>
      <c r="N635" s="38"/>
      <c r="O635" s="38" t="s">
        <v>891</v>
      </c>
      <c r="P635" s="38"/>
      <c r="Q635" s="38"/>
      <c r="R635" s="38"/>
      <c r="S635" s="38" t="s">
        <v>68</v>
      </c>
      <c r="T635" s="38"/>
      <c r="U635" s="38"/>
      <c r="V635" s="33">
        <f t="shared" si="468"/>
        <v>0</v>
      </c>
      <c r="W635" s="33"/>
      <c r="X635" s="34" t="s">
        <v>243</v>
      </c>
      <c r="Y635" s="34"/>
      <c r="Z635" s="33">
        <f t="shared" si="469"/>
        <v>0</v>
      </c>
      <c r="AA635" s="33"/>
      <c r="AB635" s="4" t="s">
        <v>243</v>
      </c>
      <c r="AC635" s="33">
        <f t="shared" si="470"/>
        <v>0</v>
      </c>
      <c r="AD635" s="33"/>
      <c r="AE635" s="4" t="s">
        <v>243</v>
      </c>
      <c r="AF635" s="33">
        <f t="shared" si="471"/>
        <v>0</v>
      </c>
      <c r="AG635" s="33"/>
      <c r="AH635" s="4" t="s">
        <v>243</v>
      </c>
      <c r="AI635" s="33">
        <f t="shared" si="472"/>
        <v>0</v>
      </c>
      <c r="AJ635" s="33"/>
      <c r="AK635" s="4" t="s">
        <v>243</v>
      </c>
      <c r="AL635" s="33">
        <f t="shared" si="473"/>
        <v>0</v>
      </c>
      <c r="AM635" s="33"/>
      <c r="AN635" s="4" t="s">
        <v>243</v>
      </c>
      <c r="AO635" s="6">
        <f t="shared" si="474"/>
        <v>0</v>
      </c>
      <c r="AP635" s="34" t="s">
        <v>243</v>
      </c>
      <c r="AQ635" s="34"/>
      <c r="AR635" s="6">
        <f t="shared" si="475"/>
        <v>0</v>
      </c>
      <c r="AS635" s="4" t="s">
        <v>243</v>
      </c>
      <c r="AT635" s="6">
        <f t="shared" si="476"/>
        <v>0</v>
      </c>
      <c r="AU635" s="4" t="s">
        <v>243</v>
      </c>
      <c r="AV635" s="6">
        <f t="shared" si="477"/>
        <v>0</v>
      </c>
      <c r="AW635" s="4" t="s">
        <v>243</v>
      </c>
      <c r="AX635" s="6">
        <f t="shared" si="478"/>
        <v>0</v>
      </c>
      <c r="AY635" s="4" t="s">
        <v>243</v>
      </c>
      <c r="AZ635" s="33">
        <f t="shared" si="479"/>
        <v>0</v>
      </c>
      <c r="BA635" s="33"/>
      <c r="BB635" s="33"/>
      <c r="BC635" s="4" t="s">
        <v>243</v>
      </c>
    </row>
    <row r="636" spans="1:55" s="1" customFormat="1" ht="14.1" customHeight="1" x14ac:dyDescent="0.2">
      <c r="A636" s="42" t="s">
        <v>892</v>
      </c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38" t="s">
        <v>985</v>
      </c>
      <c r="N636" s="38"/>
      <c r="O636" s="38" t="s">
        <v>412</v>
      </c>
      <c r="P636" s="38"/>
      <c r="Q636" s="38"/>
      <c r="R636" s="38"/>
      <c r="S636" s="38" t="s">
        <v>68</v>
      </c>
      <c r="T636" s="38"/>
      <c r="U636" s="38"/>
      <c r="V636" s="33">
        <f t="shared" si="468"/>
        <v>0</v>
      </c>
      <c r="W636" s="33"/>
      <c r="X636" s="34" t="s">
        <v>243</v>
      </c>
      <c r="Y636" s="34"/>
      <c r="Z636" s="33">
        <f t="shared" si="469"/>
        <v>0</v>
      </c>
      <c r="AA636" s="33"/>
      <c r="AB636" s="4" t="s">
        <v>243</v>
      </c>
      <c r="AC636" s="33">
        <f t="shared" si="470"/>
        <v>0</v>
      </c>
      <c r="AD636" s="33"/>
      <c r="AE636" s="4" t="s">
        <v>243</v>
      </c>
      <c r="AF636" s="33">
        <f t="shared" si="471"/>
        <v>0</v>
      </c>
      <c r="AG636" s="33"/>
      <c r="AH636" s="4" t="s">
        <v>243</v>
      </c>
      <c r="AI636" s="33">
        <f t="shared" si="472"/>
        <v>0</v>
      </c>
      <c r="AJ636" s="33"/>
      <c r="AK636" s="4" t="s">
        <v>243</v>
      </c>
      <c r="AL636" s="33">
        <f t="shared" si="473"/>
        <v>0</v>
      </c>
      <c r="AM636" s="33"/>
      <c r="AN636" s="4" t="s">
        <v>243</v>
      </c>
      <c r="AO636" s="6">
        <f t="shared" si="474"/>
        <v>0</v>
      </c>
      <c r="AP636" s="34" t="s">
        <v>243</v>
      </c>
      <c r="AQ636" s="34"/>
      <c r="AR636" s="6">
        <f t="shared" si="475"/>
        <v>0</v>
      </c>
      <c r="AS636" s="4" t="s">
        <v>243</v>
      </c>
      <c r="AT636" s="6">
        <f t="shared" si="476"/>
        <v>0</v>
      </c>
      <c r="AU636" s="4" t="s">
        <v>243</v>
      </c>
      <c r="AV636" s="6">
        <f t="shared" si="477"/>
        <v>0</v>
      </c>
      <c r="AW636" s="4" t="s">
        <v>243</v>
      </c>
      <c r="AX636" s="6">
        <f t="shared" si="478"/>
        <v>0</v>
      </c>
      <c r="AY636" s="4" t="s">
        <v>243</v>
      </c>
      <c r="AZ636" s="33">
        <f t="shared" si="479"/>
        <v>0</v>
      </c>
      <c r="BA636" s="33"/>
      <c r="BB636" s="33"/>
      <c r="BC636" s="4" t="s">
        <v>243</v>
      </c>
    </row>
    <row r="637" spans="1:55" s="1" customFormat="1" ht="14.1" customHeight="1" x14ac:dyDescent="0.2">
      <c r="A637" s="42" t="s">
        <v>894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38" t="s">
        <v>986</v>
      </c>
      <c r="N637" s="38"/>
      <c r="O637" s="38" t="s">
        <v>896</v>
      </c>
      <c r="P637" s="38"/>
      <c r="Q637" s="38"/>
      <c r="R637" s="38"/>
      <c r="S637" s="38" t="s">
        <v>68</v>
      </c>
      <c r="T637" s="38"/>
      <c r="U637" s="38"/>
      <c r="V637" s="33">
        <f t="shared" si="468"/>
        <v>0</v>
      </c>
      <c r="W637" s="33"/>
      <c r="X637" s="34" t="s">
        <v>243</v>
      </c>
      <c r="Y637" s="34"/>
      <c r="Z637" s="33">
        <f t="shared" si="469"/>
        <v>0</v>
      </c>
      <c r="AA637" s="33"/>
      <c r="AB637" s="4" t="s">
        <v>243</v>
      </c>
      <c r="AC637" s="33">
        <f t="shared" si="470"/>
        <v>0</v>
      </c>
      <c r="AD637" s="33"/>
      <c r="AE637" s="4" t="s">
        <v>243</v>
      </c>
      <c r="AF637" s="33">
        <f t="shared" si="471"/>
        <v>0</v>
      </c>
      <c r="AG637" s="33"/>
      <c r="AH637" s="4" t="s">
        <v>243</v>
      </c>
      <c r="AI637" s="33">
        <f t="shared" si="472"/>
        <v>0</v>
      </c>
      <c r="AJ637" s="33"/>
      <c r="AK637" s="4" t="s">
        <v>243</v>
      </c>
      <c r="AL637" s="33">
        <f t="shared" si="473"/>
        <v>0</v>
      </c>
      <c r="AM637" s="33"/>
      <c r="AN637" s="4" t="s">
        <v>243</v>
      </c>
      <c r="AO637" s="6">
        <f t="shared" si="474"/>
        <v>0</v>
      </c>
      <c r="AP637" s="34" t="s">
        <v>243</v>
      </c>
      <c r="AQ637" s="34"/>
      <c r="AR637" s="6">
        <f t="shared" si="475"/>
        <v>0</v>
      </c>
      <c r="AS637" s="4" t="s">
        <v>243</v>
      </c>
      <c r="AT637" s="6">
        <f t="shared" si="476"/>
        <v>0</v>
      </c>
      <c r="AU637" s="4" t="s">
        <v>243</v>
      </c>
      <c r="AV637" s="6">
        <f t="shared" si="477"/>
        <v>0</v>
      </c>
      <c r="AW637" s="4" t="s">
        <v>243</v>
      </c>
      <c r="AX637" s="6">
        <f t="shared" si="478"/>
        <v>0</v>
      </c>
      <c r="AY637" s="4" t="s">
        <v>243</v>
      </c>
      <c r="AZ637" s="33">
        <f t="shared" si="479"/>
        <v>0</v>
      </c>
      <c r="BA637" s="33"/>
      <c r="BB637" s="33"/>
      <c r="BC637" s="4" t="s">
        <v>243</v>
      </c>
    </row>
    <row r="638" spans="1:55" s="1" customFormat="1" ht="14.1" customHeight="1" x14ac:dyDescent="0.2">
      <c r="A638" s="42" t="s">
        <v>897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38" t="s">
        <v>987</v>
      </c>
      <c r="N638" s="38"/>
      <c r="O638" s="38" t="s">
        <v>412</v>
      </c>
      <c r="P638" s="38"/>
      <c r="Q638" s="38"/>
      <c r="R638" s="38"/>
      <c r="S638" s="38" t="s">
        <v>68</v>
      </c>
      <c r="T638" s="38"/>
      <c r="U638" s="38"/>
      <c r="V638" s="33">
        <f t="shared" si="468"/>
        <v>0</v>
      </c>
      <c r="W638" s="33"/>
      <c r="X638" s="34" t="s">
        <v>243</v>
      </c>
      <c r="Y638" s="34"/>
      <c r="Z638" s="33">
        <f t="shared" si="469"/>
        <v>0</v>
      </c>
      <c r="AA638" s="33"/>
      <c r="AB638" s="4" t="s">
        <v>243</v>
      </c>
      <c r="AC638" s="33">
        <f t="shared" si="470"/>
        <v>0</v>
      </c>
      <c r="AD638" s="33"/>
      <c r="AE638" s="4" t="s">
        <v>243</v>
      </c>
      <c r="AF638" s="33">
        <f t="shared" si="471"/>
        <v>0</v>
      </c>
      <c r="AG638" s="33"/>
      <c r="AH638" s="4" t="s">
        <v>243</v>
      </c>
      <c r="AI638" s="33">
        <f t="shared" si="472"/>
        <v>0</v>
      </c>
      <c r="AJ638" s="33"/>
      <c r="AK638" s="4" t="s">
        <v>243</v>
      </c>
      <c r="AL638" s="33">
        <f t="shared" si="473"/>
        <v>0</v>
      </c>
      <c r="AM638" s="33"/>
      <c r="AN638" s="4" t="s">
        <v>243</v>
      </c>
      <c r="AO638" s="6">
        <f t="shared" si="474"/>
        <v>0</v>
      </c>
      <c r="AP638" s="34" t="s">
        <v>243</v>
      </c>
      <c r="AQ638" s="34"/>
      <c r="AR638" s="6">
        <f t="shared" si="475"/>
        <v>0</v>
      </c>
      <c r="AS638" s="4" t="s">
        <v>243</v>
      </c>
      <c r="AT638" s="6">
        <f t="shared" si="476"/>
        <v>0</v>
      </c>
      <c r="AU638" s="4" t="s">
        <v>243</v>
      </c>
      <c r="AV638" s="6">
        <f t="shared" si="477"/>
        <v>0</v>
      </c>
      <c r="AW638" s="4" t="s">
        <v>243</v>
      </c>
      <c r="AX638" s="6">
        <f t="shared" si="478"/>
        <v>0</v>
      </c>
      <c r="AY638" s="4" t="s">
        <v>243</v>
      </c>
      <c r="AZ638" s="33">
        <f t="shared" si="479"/>
        <v>0</v>
      </c>
      <c r="BA638" s="33"/>
      <c r="BB638" s="33"/>
      <c r="BC638" s="4" t="s">
        <v>243</v>
      </c>
    </row>
    <row r="639" spans="1:55" s="1" customFormat="1" ht="14.1" customHeight="1" x14ac:dyDescent="0.2">
      <c r="A639" s="41" t="s">
        <v>813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8" t="s">
        <v>988</v>
      </c>
      <c r="N639" s="38"/>
      <c r="O639" s="38" t="s">
        <v>412</v>
      </c>
      <c r="P639" s="38"/>
      <c r="Q639" s="38"/>
      <c r="R639" s="38"/>
      <c r="S639" s="38" t="s">
        <v>68</v>
      </c>
      <c r="T639" s="38"/>
      <c r="U639" s="38"/>
      <c r="V639" s="33">
        <f t="shared" si="468"/>
        <v>0</v>
      </c>
      <c r="W639" s="33"/>
      <c r="X639" s="34" t="s">
        <v>243</v>
      </c>
      <c r="Y639" s="34"/>
      <c r="Z639" s="33">
        <f t="shared" si="469"/>
        <v>0</v>
      </c>
      <c r="AA639" s="33"/>
      <c r="AB639" s="4" t="s">
        <v>243</v>
      </c>
      <c r="AC639" s="33">
        <f t="shared" si="470"/>
        <v>0</v>
      </c>
      <c r="AD639" s="33"/>
      <c r="AE639" s="4" t="s">
        <v>243</v>
      </c>
      <c r="AF639" s="33">
        <f t="shared" si="471"/>
        <v>0</v>
      </c>
      <c r="AG639" s="33"/>
      <c r="AH639" s="4" t="s">
        <v>243</v>
      </c>
      <c r="AI639" s="33">
        <f t="shared" si="472"/>
        <v>0</v>
      </c>
      <c r="AJ639" s="33"/>
      <c r="AK639" s="4" t="s">
        <v>243</v>
      </c>
      <c r="AL639" s="33">
        <f t="shared" si="473"/>
        <v>0</v>
      </c>
      <c r="AM639" s="33"/>
      <c r="AN639" s="4" t="s">
        <v>243</v>
      </c>
      <c r="AO639" s="6">
        <f t="shared" si="474"/>
        <v>0</v>
      </c>
      <c r="AP639" s="34" t="s">
        <v>243</v>
      </c>
      <c r="AQ639" s="34"/>
      <c r="AR639" s="6">
        <f t="shared" si="475"/>
        <v>0</v>
      </c>
      <c r="AS639" s="4" t="s">
        <v>243</v>
      </c>
      <c r="AT639" s="6">
        <f t="shared" si="476"/>
        <v>0</v>
      </c>
      <c r="AU639" s="4" t="s">
        <v>243</v>
      </c>
      <c r="AV639" s="6">
        <f t="shared" si="477"/>
        <v>0</v>
      </c>
      <c r="AW639" s="4" t="s">
        <v>243</v>
      </c>
      <c r="AX639" s="6">
        <f t="shared" si="478"/>
        <v>0</v>
      </c>
      <c r="AY639" s="4" t="s">
        <v>243</v>
      </c>
      <c r="AZ639" s="33">
        <f t="shared" si="479"/>
        <v>0</v>
      </c>
      <c r="BA639" s="33"/>
      <c r="BB639" s="33"/>
      <c r="BC639" s="4" t="s">
        <v>243</v>
      </c>
    </row>
    <row r="640" spans="1:55" s="1" customFormat="1" ht="14.1" customHeight="1" x14ac:dyDescent="0.2">
      <c r="A640" s="35" t="s">
        <v>882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6" t="s">
        <v>16</v>
      </c>
      <c r="N640" s="36"/>
      <c r="O640" s="36" t="s">
        <v>16</v>
      </c>
      <c r="P640" s="36"/>
      <c r="Q640" s="36"/>
      <c r="R640" s="36"/>
      <c r="S640" s="36" t="s">
        <v>16</v>
      </c>
      <c r="T640" s="36"/>
      <c r="U640" s="36"/>
      <c r="V640" s="29" t="s">
        <v>16</v>
      </c>
      <c r="W640" s="29"/>
      <c r="X640" s="29" t="s">
        <v>16</v>
      </c>
      <c r="Y640" s="29"/>
      <c r="Z640" s="29" t="s">
        <v>16</v>
      </c>
      <c r="AA640" s="29"/>
      <c r="AB640" s="7" t="s">
        <v>16</v>
      </c>
      <c r="AC640" s="29" t="s">
        <v>16</v>
      </c>
      <c r="AD640" s="29"/>
      <c r="AE640" s="7" t="s">
        <v>16</v>
      </c>
      <c r="AF640" s="29" t="s">
        <v>16</v>
      </c>
      <c r="AG640" s="29"/>
      <c r="AH640" s="7" t="s">
        <v>16</v>
      </c>
      <c r="AI640" s="29" t="s">
        <v>16</v>
      </c>
      <c r="AJ640" s="29"/>
      <c r="AK640" s="7" t="s">
        <v>16</v>
      </c>
      <c r="AL640" s="29" t="s">
        <v>16</v>
      </c>
      <c r="AM640" s="29"/>
      <c r="AN640" s="7" t="s">
        <v>16</v>
      </c>
      <c r="AO640" s="7" t="s">
        <v>16</v>
      </c>
      <c r="AP640" s="29" t="s">
        <v>16</v>
      </c>
      <c r="AQ640" s="29"/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7" t="s">
        <v>16</v>
      </c>
      <c r="AZ640" s="29" t="s">
        <v>16</v>
      </c>
      <c r="BA640" s="29"/>
      <c r="BB640" s="29"/>
      <c r="BC640" s="7" t="s">
        <v>16</v>
      </c>
    </row>
    <row r="641" spans="1:55" s="1" customFormat="1" ht="14.1" customHeight="1" x14ac:dyDescent="0.2">
      <c r="A641" s="30" t="s">
        <v>883</v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1" t="s">
        <v>989</v>
      </c>
      <c r="N641" s="31"/>
      <c r="O641" s="31" t="s">
        <v>885</v>
      </c>
      <c r="P641" s="31"/>
      <c r="Q641" s="31"/>
      <c r="R641" s="31"/>
      <c r="S641" s="31" t="s">
        <v>68</v>
      </c>
      <c r="T641" s="31"/>
      <c r="U641" s="31"/>
      <c r="V641" s="27">
        <f t="shared" ref="V641:V648" si="480">0</f>
        <v>0</v>
      </c>
      <c r="W641" s="27"/>
      <c r="X641" s="28" t="s">
        <v>243</v>
      </c>
      <c r="Y641" s="28"/>
      <c r="Z641" s="27">
        <f t="shared" ref="Z641:Z650" si="481">0</f>
        <v>0</v>
      </c>
      <c r="AA641" s="27"/>
      <c r="AB641" s="14" t="s">
        <v>243</v>
      </c>
      <c r="AC641" s="27">
        <f t="shared" ref="AC641:AC650" si="482">0</f>
        <v>0</v>
      </c>
      <c r="AD641" s="27"/>
      <c r="AE641" s="14" t="s">
        <v>243</v>
      </c>
      <c r="AF641" s="27">
        <f t="shared" ref="AF641:AF650" si="483">0</f>
        <v>0</v>
      </c>
      <c r="AG641" s="27"/>
      <c r="AH641" s="14" t="s">
        <v>243</v>
      </c>
      <c r="AI641" s="27">
        <f t="shared" ref="AI641:AI650" si="484">0</f>
        <v>0</v>
      </c>
      <c r="AJ641" s="27"/>
      <c r="AK641" s="14" t="s">
        <v>243</v>
      </c>
      <c r="AL641" s="27">
        <f t="shared" ref="AL641:AL648" si="485">0</f>
        <v>0</v>
      </c>
      <c r="AM641" s="27"/>
      <c r="AN641" s="14" t="s">
        <v>243</v>
      </c>
      <c r="AO641" s="8">
        <f t="shared" ref="AO641:AO648" si="486">0</f>
        <v>0</v>
      </c>
      <c r="AP641" s="28" t="s">
        <v>243</v>
      </c>
      <c r="AQ641" s="28"/>
      <c r="AR641" s="8">
        <f t="shared" ref="AR641:AR649" si="487">0</f>
        <v>0</v>
      </c>
      <c r="AS641" s="14" t="s">
        <v>243</v>
      </c>
      <c r="AT641" s="8">
        <f t="shared" ref="AT641:AT649" si="488">0</f>
        <v>0</v>
      </c>
      <c r="AU641" s="14" t="s">
        <v>243</v>
      </c>
      <c r="AV641" s="8">
        <f t="shared" ref="AV641:AV649" si="489">0</f>
        <v>0</v>
      </c>
      <c r="AW641" s="14" t="s">
        <v>243</v>
      </c>
      <c r="AX641" s="8">
        <f t="shared" ref="AX641:AX649" si="490">0</f>
        <v>0</v>
      </c>
      <c r="AY641" s="14" t="s">
        <v>243</v>
      </c>
      <c r="AZ641" s="27">
        <f t="shared" ref="AZ641:AZ648" si="491">0</f>
        <v>0</v>
      </c>
      <c r="BA641" s="27"/>
      <c r="BB641" s="27"/>
      <c r="BC641" s="14" t="s">
        <v>243</v>
      </c>
    </row>
    <row r="642" spans="1:55" s="1" customFormat="1" ht="14.1" customHeight="1" x14ac:dyDescent="0.2">
      <c r="A642" s="42" t="s">
        <v>886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38" t="s">
        <v>990</v>
      </c>
      <c r="N642" s="38"/>
      <c r="O642" s="38" t="s">
        <v>888</v>
      </c>
      <c r="P642" s="38"/>
      <c r="Q642" s="38"/>
      <c r="R642" s="38"/>
      <c r="S642" s="38" t="s">
        <v>68</v>
      </c>
      <c r="T642" s="38"/>
      <c r="U642" s="38"/>
      <c r="V642" s="33">
        <f t="shared" si="480"/>
        <v>0</v>
      </c>
      <c r="W642" s="33"/>
      <c r="X642" s="34" t="s">
        <v>243</v>
      </c>
      <c r="Y642" s="34"/>
      <c r="Z642" s="33">
        <f t="shared" si="481"/>
        <v>0</v>
      </c>
      <c r="AA642" s="33"/>
      <c r="AB642" s="4" t="s">
        <v>243</v>
      </c>
      <c r="AC642" s="33">
        <f t="shared" si="482"/>
        <v>0</v>
      </c>
      <c r="AD642" s="33"/>
      <c r="AE642" s="4" t="s">
        <v>243</v>
      </c>
      <c r="AF642" s="33">
        <f t="shared" si="483"/>
        <v>0</v>
      </c>
      <c r="AG642" s="33"/>
      <c r="AH642" s="4" t="s">
        <v>243</v>
      </c>
      <c r="AI642" s="33">
        <f t="shared" si="484"/>
        <v>0</v>
      </c>
      <c r="AJ642" s="33"/>
      <c r="AK642" s="4" t="s">
        <v>243</v>
      </c>
      <c r="AL642" s="33">
        <f t="shared" si="485"/>
        <v>0</v>
      </c>
      <c r="AM642" s="33"/>
      <c r="AN642" s="4" t="s">
        <v>243</v>
      </c>
      <c r="AO642" s="6">
        <f t="shared" si="486"/>
        <v>0</v>
      </c>
      <c r="AP642" s="34" t="s">
        <v>243</v>
      </c>
      <c r="AQ642" s="34"/>
      <c r="AR642" s="6">
        <f t="shared" si="487"/>
        <v>0</v>
      </c>
      <c r="AS642" s="4" t="s">
        <v>243</v>
      </c>
      <c r="AT642" s="6">
        <f t="shared" si="488"/>
        <v>0</v>
      </c>
      <c r="AU642" s="4" t="s">
        <v>243</v>
      </c>
      <c r="AV642" s="6">
        <f t="shared" si="489"/>
        <v>0</v>
      </c>
      <c r="AW642" s="4" t="s">
        <v>243</v>
      </c>
      <c r="AX642" s="6">
        <f t="shared" si="490"/>
        <v>0</v>
      </c>
      <c r="AY642" s="4" t="s">
        <v>243</v>
      </c>
      <c r="AZ642" s="33">
        <f t="shared" si="491"/>
        <v>0</v>
      </c>
      <c r="BA642" s="33"/>
      <c r="BB642" s="33"/>
      <c r="BC642" s="4" t="s">
        <v>243</v>
      </c>
    </row>
    <row r="643" spans="1:55" s="1" customFormat="1" ht="14.1" customHeight="1" x14ac:dyDescent="0.2">
      <c r="A643" s="42" t="s">
        <v>889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38" t="s">
        <v>991</v>
      </c>
      <c r="N643" s="38"/>
      <c r="O643" s="38" t="s">
        <v>891</v>
      </c>
      <c r="P643" s="38"/>
      <c r="Q643" s="38"/>
      <c r="R643" s="38"/>
      <c r="S643" s="38" t="s">
        <v>68</v>
      </c>
      <c r="T643" s="38"/>
      <c r="U643" s="38"/>
      <c r="V643" s="33">
        <f t="shared" si="480"/>
        <v>0</v>
      </c>
      <c r="W643" s="33"/>
      <c r="X643" s="34" t="s">
        <v>243</v>
      </c>
      <c r="Y643" s="34"/>
      <c r="Z643" s="33">
        <f t="shared" si="481"/>
        <v>0</v>
      </c>
      <c r="AA643" s="33"/>
      <c r="AB643" s="4" t="s">
        <v>243</v>
      </c>
      <c r="AC643" s="33">
        <f t="shared" si="482"/>
        <v>0</v>
      </c>
      <c r="AD643" s="33"/>
      <c r="AE643" s="4" t="s">
        <v>243</v>
      </c>
      <c r="AF643" s="33">
        <f t="shared" si="483"/>
        <v>0</v>
      </c>
      <c r="AG643" s="33"/>
      <c r="AH643" s="4" t="s">
        <v>243</v>
      </c>
      <c r="AI643" s="33">
        <f t="shared" si="484"/>
        <v>0</v>
      </c>
      <c r="AJ643" s="33"/>
      <c r="AK643" s="4" t="s">
        <v>243</v>
      </c>
      <c r="AL643" s="33">
        <f t="shared" si="485"/>
        <v>0</v>
      </c>
      <c r="AM643" s="33"/>
      <c r="AN643" s="4" t="s">
        <v>243</v>
      </c>
      <c r="AO643" s="6">
        <f t="shared" si="486"/>
        <v>0</v>
      </c>
      <c r="AP643" s="34" t="s">
        <v>243</v>
      </c>
      <c r="AQ643" s="34"/>
      <c r="AR643" s="6">
        <f t="shared" si="487"/>
        <v>0</v>
      </c>
      <c r="AS643" s="4" t="s">
        <v>243</v>
      </c>
      <c r="AT643" s="6">
        <f t="shared" si="488"/>
        <v>0</v>
      </c>
      <c r="AU643" s="4" t="s">
        <v>243</v>
      </c>
      <c r="AV643" s="6">
        <f t="shared" si="489"/>
        <v>0</v>
      </c>
      <c r="AW643" s="4" t="s">
        <v>243</v>
      </c>
      <c r="AX643" s="6">
        <f t="shared" si="490"/>
        <v>0</v>
      </c>
      <c r="AY643" s="4" t="s">
        <v>243</v>
      </c>
      <c r="AZ643" s="33">
        <f t="shared" si="491"/>
        <v>0</v>
      </c>
      <c r="BA643" s="33"/>
      <c r="BB643" s="33"/>
      <c r="BC643" s="4" t="s">
        <v>243</v>
      </c>
    </row>
    <row r="644" spans="1:55" s="1" customFormat="1" ht="14.1" customHeight="1" x14ac:dyDescent="0.2">
      <c r="A644" s="42" t="s">
        <v>892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38" t="s">
        <v>992</v>
      </c>
      <c r="N644" s="38"/>
      <c r="O644" s="38" t="s">
        <v>412</v>
      </c>
      <c r="P644" s="38"/>
      <c r="Q644" s="38"/>
      <c r="R644" s="38"/>
      <c r="S644" s="38" t="s">
        <v>68</v>
      </c>
      <c r="T644" s="38"/>
      <c r="U644" s="38"/>
      <c r="V644" s="33">
        <f t="shared" si="480"/>
        <v>0</v>
      </c>
      <c r="W644" s="33"/>
      <c r="X644" s="34" t="s">
        <v>243</v>
      </c>
      <c r="Y644" s="34"/>
      <c r="Z644" s="33">
        <f t="shared" si="481"/>
        <v>0</v>
      </c>
      <c r="AA644" s="33"/>
      <c r="AB644" s="4" t="s">
        <v>243</v>
      </c>
      <c r="AC644" s="33">
        <f t="shared" si="482"/>
        <v>0</v>
      </c>
      <c r="AD644" s="33"/>
      <c r="AE644" s="4" t="s">
        <v>243</v>
      </c>
      <c r="AF644" s="33">
        <f t="shared" si="483"/>
        <v>0</v>
      </c>
      <c r="AG644" s="33"/>
      <c r="AH644" s="4" t="s">
        <v>243</v>
      </c>
      <c r="AI644" s="33">
        <f t="shared" si="484"/>
        <v>0</v>
      </c>
      <c r="AJ644" s="33"/>
      <c r="AK644" s="4" t="s">
        <v>243</v>
      </c>
      <c r="AL644" s="33">
        <f t="shared" si="485"/>
        <v>0</v>
      </c>
      <c r="AM644" s="33"/>
      <c r="AN644" s="4" t="s">
        <v>243</v>
      </c>
      <c r="AO644" s="6">
        <f t="shared" si="486"/>
        <v>0</v>
      </c>
      <c r="AP644" s="34" t="s">
        <v>243</v>
      </c>
      <c r="AQ644" s="34"/>
      <c r="AR644" s="6">
        <f t="shared" si="487"/>
        <v>0</v>
      </c>
      <c r="AS644" s="4" t="s">
        <v>243</v>
      </c>
      <c r="AT644" s="6">
        <f t="shared" si="488"/>
        <v>0</v>
      </c>
      <c r="AU644" s="4" t="s">
        <v>243</v>
      </c>
      <c r="AV644" s="6">
        <f t="shared" si="489"/>
        <v>0</v>
      </c>
      <c r="AW644" s="4" t="s">
        <v>243</v>
      </c>
      <c r="AX644" s="6">
        <f t="shared" si="490"/>
        <v>0</v>
      </c>
      <c r="AY644" s="4" t="s">
        <v>243</v>
      </c>
      <c r="AZ644" s="33">
        <f t="shared" si="491"/>
        <v>0</v>
      </c>
      <c r="BA644" s="33"/>
      <c r="BB644" s="33"/>
      <c r="BC644" s="4" t="s">
        <v>243</v>
      </c>
    </row>
    <row r="645" spans="1:55" s="1" customFormat="1" ht="14.1" customHeight="1" x14ac:dyDescent="0.2">
      <c r="A645" s="42" t="s">
        <v>894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38" t="s">
        <v>993</v>
      </c>
      <c r="N645" s="38"/>
      <c r="O645" s="38" t="s">
        <v>896</v>
      </c>
      <c r="P645" s="38"/>
      <c r="Q645" s="38"/>
      <c r="R645" s="38"/>
      <c r="S645" s="38" t="s">
        <v>68</v>
      </c>
      <c r="T645" s="38"/>
      <c r="U645" s="38"/>
      <c r="V645" s="33">
        <f t="shared" si="480"/>
        <v>0</v>
      </c>
      <c r="W645" s="33"/>
      <c r="X645" s="34" t="s">
        <v>243</v>
      </c>
      <c r="Y645" s="34"/>
      <c r="Z645" s="33">
        <f t="shared" si="481"/>
        <v>0</v>
      </c>
      <c r="AA645" s="33"/>
      <c r="AB645" s="4" t="s">
        <v>243</v>
      </c>
      <c r="AC645" s="33">
        <f t="shared" si="482"/>
        <v>0</v>
      </c>
      <c r="AD645" s="33"/>
      <c r="AE645" s="4" t="s">
        <v>243</v>
      </c>
      <c r="AF645" s="33">
        <f t="shared" si="483"/>
        <v>0</v>
      </c>
      <c r="AG645" s="33"/>
      <c r="AH645" s="4" t="s">
        <v>243</v>
      </c>
      <c r="AI645" s="33">
        <f t="shared" si="484"/>
        <v>0</v>
      </c>
      <c r="AJ645" s="33"/>
      <c r="AK645" s="4" t="s">
        <v>243</v>
      </c>
      <c r="AL645" s="33">
        <f t="shared" si="485"/>
        <v>0</v>
      </c>
      <c r="AM645" s="33"/>
      <c r="AN645" s="4" t="s">
        <v>243</v>
      </c>
      <c r="AO645" s="6">
        <f t="shared" si="486"/>
        <v>0</v>
      </c>
      <c r="AP645" s="34" t="s">
        <v>243</v>
      </c>
      <c r="AQ645" s="34"/>
      <c r="AR645" s="6">
        <f t="shared" si="487"/>
        <v>0</v>
      </c>
      <c r="AS645" s="4" t="s">
        <v>243</v>
      </c>
      <c r="AT645" s="6">
        <f t="shared" si="488"/>
        <v>0</v>
      </c>
      <c r="AU645" s="4" t="s">
        <v>243</v>
      </c>
      <c r="AV645" s="6">
        <f t="shared" si="489"/>
        <v>0</v>
      </c>
      <c r="AW645" s="4" t="s">
        <v>243</v>
      </c>
      <c r="AX645" s="6">
        <f t="shared" si="490"/>
        <v>0</v>
      </c>
      <c r="AY645" s="4" t="s">
        <v>243</v>
      </c>
      <c r="AZ645" s="33">
        <f t="shared" si="491"/>
        <v>0</v>
      </c>
      <c r="BA645" s="33"/>
      <c r="BB645" s="33"/>
      <c r="BC645" s="4" t="s">
        <v>243</v>
      </c>
    </row>
    <row r="646" spans="1:55" s="1" customFormat="1" ht="14.1" customHeight="1" x14ac:dyDescent="0.2">
      <c r="A646" s="42" t="s">
        <v>897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38" t="s">
        <v>994</v>
      </c>
      <c r="N646" s="38"/>
      <c r="O646" s="38"/>
      <c r="P646" s="38" t="s">
        <v>412</v>
      </c>
      <c r="Q646" s="38"/>
      <c r="R646" s="38"/>
      <c r="S646" s="38"/>
      <c r="T646" s="38" t="s">
        <v>68</v>
      </c>
      <c r="U646" s="38"/>
      <c r="V646" s="33">
        <f t="shared" si="480"/>
        <v>0</v>
      </c>
      <c r="W646" s="33"/>
      <c r="X646" s="34" t="s">
        <v>243</v>
      </c>
      <c r="Y646" s="34"/>
      <c r="Z646" s="33">
        <f t="shared" si="481"/>
        <v>0</v>
      </c>
      <c r="AA646" s="33"/>
      <c r="AB646" s="4" t="s">
        <v>243</v>
      </c>
      <c r="AC646" s="33">
        <f t="shared" si="482"/>
        <v>0</v>
      </c>
      <c r="AD646" s="33"/>
      <c r="AE646" s="4" t="s">
        <v>243</v>
      </c>
      <c r="AF646" s="33">
        <f t="shared" si="483"/>
        <v>0</v>
      </c>
      <c r="AG646" s="33"/>
      <c r="AH646" s="4" t="s">
        <v>243</v>
      </c>
      <c r="AI646" s="33">
        <f t="shared" si="484"/>
        <v>0</v>
      </c>
      <c r="AJ646" s="33"/>
      <c r="AK646" s="4" t="s">
        <v>243</v>
      </c>
      <c r="AL646" s="33">
        <f t="shared" si="485"/>
        <v>0</v>
      </c>
      <c r="AM646" s="33"/>
      <c r="AN646" s="4" t="s">
        <v>243</v>
      </c>
      <c r="AO646" s="6">
        <f t="shared" si="486"/>
        <v>0</v>
      </c>
      <c r="AP646" s="34" t="s">
        <v>243</v>
      </c>
      <c r="AQ646" s="34"/>
      <c r="AR646" s="6">
        <f t="shared" si="487"/>
        <v>0</v>
      </c>
      <c r="AS646" s="4" t="s">
        <v>243</v>
      </c>
      <c r="AT646" s="6">
        <f t="shared" si="488"/>
        <v>0</v>
      </c>
      <c r="AU646" s="4" t="s">
        <v>243</v>
      </c>
      <c r="AV646" s="6">
        <f t="shared" si="489"/>
        <v>0</v>
      </c>
      <c r="AW646" s="4" t="s">
        <v>243</v>
      </c>
      <c r="AX646" s="6">
        <f t="shared" si="490"/>
        <v>0</v>
      </c>
      <c r="AY646" s="4" t="s">
        <v>243</v>
      </c>
      <c r="AZ646" s="33">
        <f t="shared" si="491"/>
        <v>0</v>
      </c>
      <c r="BA646" s="33"/>
      <c r="BB646" s="33"/>
      <c r="BC646" s="4" t="s">
        <v>243</v>
      </c>
    </row>
    <row r="647" spans="1:55" s="1" customFormat="1" ht="14.1" customHeight="1" x14ac:dyDescent="0.2">
      <c r="A647" s="41" t="s">
        <v>734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8" t="s">
        <v>995</v>
      </c>
      <c r="N647" s="38"/>
      <c r="O647" s="38" t="s">
        <v>467</v>
      </c>
      <c r="P647" s="38"/>
      <c r="Q647" s="38"/>
      <c r="R647" s="38"/>
      <c r="S647" s="38" t="s">
        <v>68</v>
      </c>
      <c r="T647" s="38"/>
      <c r="U647" s="38"/>
      <c r="V647" s="33">
        <f t="shared" si="480"/>
        <v>0</v>
      </c>
      <c r="W647" s="33"/>
      <c r="X647" s="34" t="s">
        <v>243</v>
      </c>
      <c r="Y647" s="34"/>
      <c r="Z647" s="33">
        <f t="shared" si="481"/>
        <v>0</v>
      </c>
      <c r="AA647" s="33"/>
      <c r="AB647" s="4" t="s">
        <v>243</v>
      </c>
      <c r="AC647" s="33">
        <f t="shared" si="482"/>
        <v>0</v>
      </c>
      <c r="AD647" s="33"/>
      <c r="AE647" s="4" t="s">
        <v>243</v>
      </c>
      <c r="AF647" s="33">
        <f t="shared" si="483"/>
        <v>0</v>
      </c>
      <c r="AG647" s="33"/>
      <c r="AH647" s="4" t="s">
        <v>243</v>
      </c>
      <c r="AI647" s="33">
        <f t="shared" si="484"/>
        <v>0</v>
      </c>
      <c r="AJ647" s="33"/>
      <c r="AK647" s="4" t="s">
        <v>243</v>
      </c>
      <c r="AL647" s="33">
        <f t="shared" si="485"/>
        <v>0</v>
      </c>
      <c r="AM647" s="33"/>
      <c r="AN647" s="4" t="s">
        <v>243</v>
      </c>
      <c r="AO647" s="6">
        <f t="shared" si="486"/>
        <v>0</v>
      </c>
      <c r="AP647" s="34" t="s">
        <v>243</v>
      </c>
      <c r="AQ647" s="34"/>
      <c r="AR647" s="6">
        <f t="shared" si="487"/>
        <v>0</v>
      </c>
      <c r="AS647" s="4" t="s">
        <v>243</v>
      </c>
      <c r="AT647" s="6">
        <f t="shared" si="488"/>
        <v>0</v>
      </c>
      <c r="AU647" s="4" t="s">
        <v>243</v>
      </c>
      <c r="AV647" s="6">
        <f t="shared" si="489"/>
        <v>0</v>
      </c>
      <c r="AW647" s="4" t="s">
        <v>243</v>
      </c>
      <c r="AX647" s="6">
        <f t="shared" si="490"/>
        <v>0</v>
      </c>
      <c r="AY647" s="4" t="s">
        <v>243</v>
      </c>
      <c r="AZ647" s="33">
        <f t="shared" si="491"/>
        <v>0</v>
      </c>
      <c r="BA647" s="33"/>
      <c r="BB647" s="33"/>
      <c r="BC647" s="4" t="s">
        <v>243</v>
      </c>
    </row>
    <row r="648" spans="1:55" s="1" customFormat="1" ht="14.1" customHeight="1" x14ac:dyDescent="0.2">
      <c r="A648" s="41" t="s">
        <v>738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8" t="s">
        <v>996</v>
      </c>
      <c r="N648" s="38"/>
      <c r="O648" s="38" t="s">
        <v>741</v>
      </c>
      <c r="P648" s="38"/>
      <c r="Q648" s="38"/>
      <c r="R648" s="38"/>
      <c r="S648" s="38" t="s">
        <v>68</v>
      </c>
      <c r="T648" s="38"/>
      <c r="U648" s="38"/>
      <c r="V648" s="33">
        <f t="shared" si="480"/>
        <v>0</v>
      </c>
      <c r="W648" s="33"/>
      <c r="X648" s="34" t="s">
        <v>243</v>
      </c>
      <c r="Y648" s="34"/>
      <c r="Z648" s="33">
        <f t="shared" si="481"/>
        <v>0</v>
      </c>
      <c r="AA648" s="33"/>
      <c r="AB648" s="4" t="s">
        <v>243</v>
      </c>
      <c r="AC648" s="33">
        <f t="shared" si="482"/>
        <v>0</v>
      </c>
      <c r="AD648" s="33"/>
      <c r="AE648" s="4" t="s">
        <v>243</v>
      </c>
      <c r="AF648" s="33">
        <f t="shared" si="483"/>
        <v>0</v>
      </c>
      <c r="AG648" s="33"/>
      <c r="AH648" s="4" t="s">
        <v>243</v>
      </c>
      <c r="AI648" s="33">
        <f t="shared" si="484"/>
        <v>0</v>
      </c>
      <c r="AJ648" s="33"/>
      <c r="AK648" s="4" t="s">
        <v>243</v>
      </c>
      <c r="AL648" s="33">
        <f t="shared" si="485"/>
        <v>0</v>
      </c>
      <c r="AM648" s="33"/>
      <c r="AN648" s="4" t="s">
        <v>243</v>
      </c>
      <c r="AO648" s="6">
        <f t="shared" si="486"/>
        <v>0</v>
      </c>
      <c r="AP648" s="34" t="s">
        <v>243</v>
      </c>
      <c r="AQ648" s="34"/>
      <c r="AR648" s="6">
        <f t="shared" si="487"/>
        <v>0</v>
      </c>
      <c r="AS648" s="4" t="s">
        <v>243</v>
      </c>
      <c r="AT648" s="6">
        <f t="shared" si="488"/>
        <v>0</v>
      </c>
      <c r="AU648" s="4" t="s">
        <v>243</v>
      </c>
      <c r="AV648" s="6">
        <f t="shared" si="489"/>
        <v>0</v>
      </c>
      <c r="AW648" s="4" t="s">
        <v>243</v>
      </c>
      <c r="AX648" s="6">
        <f t="shared" si="490"/>
        <v>0</v>
      </c>
      <c r="AY648" s="4" t="s">
        <v>243</v>
      </c>
      <c r="AZ648" s="33">
        <f t="shared" si="491"/>
        <v>0</v>
      </c>
      <c r="BA648" s="33"/>
      <c r="BB648" s="33"/>
      <c r="BC648" s="4" t="s">
        <v>243</v>
      </c>
    </row>
    <row r="649" spans="1:55" s="1" customFormat="1" ht="14.1" customHeight="1" x14ac:dyDescent="0.2">
      <c r="A649" s="41" t="s">
        <v>743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8" t="s">
        <v>997</v>
      </c>
      <c r="N649" s="38"/>
      <c r="O649" s="38" t="s">
        <v>67</v>
      </c>
      <c r="P649" s="38"/>
      <c r="Q649" s="38"/>
      <c r="R649" s="38"/>
      <c r="S649" s="38" t="s">
        <v>68</v>
      </c>
      <c r="T649" s="38"/>
      <c r="U649" s="38"/>
      <c r="V649" s="33">
        <f>1256082</f>
        <v>1256082</v>
      </c>
      <c r="W649" s="33"/>
      <c r="X649" s="34" t="s">
        <v>243</v>
      </c>
      <c r="Y649" s="34"/>
      <c r="Z649" s="33">
        <f t="shared" si="481"/>
        <v>0</v>
      </c>
      <c r="AA649" s="33"/>
      <c r="AB649" s="4" t="s">
        <v>243</v>
      </c>
      <c r="AC649" s="33">
        <f t="shared" si="482"/>
        <v>0</v>
      </c>
      <c r="AD649" s="33"/>
      <c r="AE649" s="4" t="s">
        <v>243</v>
      </c>
      <c r="AF649" s="33">
        <f t="shared" si="483"/>
        <v>0</v>
      </c>
      <c r="AG649" s="33"/>
      <c r="AH649" s="4" t="s">
        <v>243</v>
      </c>
      <c r="AI649" s="33">
        <f t="shared" si="484"/>
        <v>0</v>
      </c>
      <c r="AJ649" s="33"/>
      <c r="AK649" s="4" t="s">
        <v>243</v>
      </c>
      <c r="AL649" s="33">
        <f>1256082</f>
        <v>1256082</v>
      </c>
      <c r="AM649" s="33"/>
      <c r="AN649" s="4" t="s">
        <v>243</v>
      </c>
      <c r="AO649" s="6">
        <f>923834.09</f>
        <v>923834.09</v>
      </c>
      <c r="AP649" s="34" t="s">
        <v>243</v>
      </c>
      <c r="AQ649" s="34"/>
      <c r="AR649" s="6">
        <f t="shared" si="487"/>
        <v>0</v>
      </c>
      <c r="AS649" s="4" t="s">
        <v>243</v>
      </c>
      <c r="AT649" s="6">
        <f t="shared" si="488"/>
        <v>0</v>
      </c>
      <c r="AU649" s="4" t="s">
        <v>243</v>
      </c>
      <c r="AV649" s="6">
        <f t="shared" si="489"/>
        <v>0</v>
      </c>
      <c r="AW649" s="4" t="s">
        <v>243</v>
      </c>
      <c r="AX649" s="6">
        <f t="shared" si="490"/>
        <v>0</v>
      </c>
      <c r="AY649" s="4" t="s">
        <v>243</v>
      </c>
      <c r="AZ649" s="33">
        <f>923834.09</f>
        <v>923834.09</v>
      </c>
      <c r="BA649" s="33"/>
      <c r="BB649" s="33"/>
      <c r="BC649" s="4" t="s">
        <v>243</v>
      </c>
    </row>
    <row r="650" spans="1:55" s="1" customFormat="1" ht="24" customHeight="1" x14ac:dyDescent="0.2">
      <c r="A650" s="41" t="s">
        <v>768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8" t="s">
        <v>998</v>
      </c>
      <c r="N650" s="38"/>
      <c r="O650" s="38" t="s">
        <v>67</v>
      </c>
      <c r="P650" s="38"/>
      <c r="Q650" s="38"/>
      <c r="R650" s="38"/>
      <c r="S650" s="38" t="s">
        <v>68</v>
      </c>
      <c r="T650" s="38"/>
      <c r="U650" s="38"/>
      <c r="V650" s="33">
        <f>388709.4</f>
        <v>388709.4</v>
      </c>
      <c r="W650" s="33"/>
      <c r="X650" s="34" t="s">
        <v>243</v>
      </c>
      <c r="Y650" s="34"/>
      <c r="Z650" s="33">
        <f t="shared" si="481"/>
        <v>0</v>
      </c>
      <c r="AA650" s="33"/>
      <c r="AB650" s="4" t="s">
        <v>243</v>
      </c>
      <c r="AC650" s="33">
        <f t="shared" si="482"/>
        <v>0</v>
      </c>
      <c r="AD650" s="33"/>
      <c r="AE650" s="4" t="s">
        <v>243</v>
      </c>
      <c r="AF650" s="33">
        <f t="shared" si="483"/>
        <v>0</v>
      </c>
      <c r="AG650" s="33"/>
      <c r="AH650" s="4" t="s">
        <v>243</v>
      </c>
      <c r="AI650" s="33">
        <f t="shared" si="484"/>
        <v>0</v>
      </c>
      <c r="AJ650" s="33"/>
      <c r="AK650" s="4" t="s">
        <v>243</v>
      </c>
      <c r="AL650" s="33">
        <f>388709.4</f>
        <v>388709.4</v>
      </c>
      <c r="AM650" s="33"/>
      <c r="AN650" s="4" t="s">
        <v>243</v>
      </c>
      <c r="AO650" s="4" t="s">
        <v>243</v>
      </c>
      <c r="AP650" s="34" t="s">
        <v>243</v>
      </c>
      <c r="AQ650" s="34"/>
      <c r="AR650" s="4" t="s">
        <v>243</v>
      </c>
      <c r="AS650" s="4" t="s">
        <v>243</v>
      </c>
      <c r="AT650" s="4" t="s">
        <v>243</v>
      </c>
      <c r="AU650" s="4" t="s">
        <v>243</v>
      </c>
      <c r="AV650" s="4" t="s">
        <v>243</v>
      </c>
      <c r="AW650" s="4" t="s">
        <v>243</v>
      </c>
      <c r="AX650" s="4" t="s">
        <v>243</v>
      </c>
      <c r="AY650" s="4" t="s">
        <v>243</v>
      </c>
      <c r="AZ650" s="34" t="s">
        <v>243</v>
      </c>
      <c r="BA650" s="34"/>
      <c r="BB650" s="34"/>
      <c r="BC650" s="4" t="s">
        <v>243</v>
      </c>
    </row>
    <row r="651" spans="1:55" s="1" customFormat="1" ht="14.1" customHeight="1" x14ac:dyDescent="0.2">
      <c r="A651" s="35" t="s">
        <v>779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6" t="s">
        <v>16</v>
      </c>
      <c r="N651" s="36"/>
      <c r="O651" s="36" t="s">
        <v>16</v>
      </c>
      <c r="P651" s="36"/>
      <c r="Q651" s="36"/>
      <c r="R651" s="36"/>
      <c r="S651" s="36" t="s">
        <v>16</v>
      </c>
      <c r="T651" s="36"/>
      <c r="U651" s="36"/>
      <c r="V651" s="29" t="s">
        <v>16</v>
      </c>
      <c r="W651" s="29"/>
      <c r="X651" s="32" t="s">
        <v>16</v>
      </c>
      <c r="Y651" s="32"/>
      <c r="Z651" s="29" t="s">
        <v>16</v>
      </c>
      <c r="AA651" s="29"/>
      <c r="AB651" s="12" t="s">
        <v>16</v>
      </c>
      <c r="AC651" s="29" t="s">
        <v>16</v>
      </c>
      <c r="AD651" s="29"/>
      <c r="AE651" s="12" t="s">
        <v>16</v>
      </c>
      <c r="AF651" s="29" t="s">
        <v>16</v>
      </c>
      <c r="AG651" s="29"/>
      <c r="AH651" s="12" t="s">
        <v>16</v>
      </c>
      <c r="AI651" s="29" t="s">
        <v>16</v>
      </c>
      <c r="AJ651" s="29"/>
      <c r="AK651" s="12" t="s">
        <v>16</v>
      </c>
      <c r="AL651" s="29" t="s">
        <v>16</v>
      </c>
      <c r="AM651" s="29"/>
      <c r="AN651" s="12" t="s">
        <v>16</v>
      </c>
      <c r="AO651" s="7" t="s">
        <v>16</v>
      </c>
      <c r="AP651" s="32" t="s">
        <v>16</v>
      </c>
      <c r="AQ651" s="32"/>
      <c r="AR651" s="7" t="s">
        <v>16</v>
      </c>
      <c r="AS651" s="12" t="s">
        <v>16</v>
      </c>
      <c r="AT651" s="7" t="s">
        <v>16</v>
      </c>
      <c r="AU651" s="12" t="s">
        <v>16</v>
      </c>
      <c r="AV651" s="7" t="s">
        <v>16</v>
      </c>
      <c r="AW651" s="12" t="s">
        <v>16</v>
      </c>
      <c r="AX651" s="7" t="s">
        <v>16</v>
      </c>
      <c r="AY651" s="12" t="s">
        <v>16</v>
      </c>
      <c r="AZ651" s="29" t="s">
        <v>16</v>
      </c>
      <c r="BA651" s="29"/>
      <c r="BB651" s="29"/>
      <c r="BC651" s="12" t="s">
        <v>16</v>
      </c>
    </row>
    <row r="652" spans="1:55" s="1" customFormat="1" ht="14.1" customHeight="1" x14ac:dyDescent="0.2">
      <c r="A652" s="30" t="s">
        <v>771</v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1" t="s">
        <v>999</v>
      </c>
      <c r="N652" s="31"/>
      <c r="O652" s="31" t="s">
        <v>67</v>
      </c>
      <c r="P652" s="31"/>
      <c r="Q652" s="31"/>
      <c r="R652" s="31"/>
      <c r="S652" s="31" t="s">
        <v>68</v>
      </c>
      <c r="T652" s="31"/>
      <c r="U652" s="31"/>
      <c r="V652" s="27">
        <f>301443.32</f>
        <v>301443.32</v>
      </c>
      <c r="W652" s="27"/>
      <c r="X652" s="28" t="s">
        <v>243</v>
      </c>
      <c r="Y652" s="28"/>
      <c r="Z652" s="27">
        <f>0</f>
        <v>0</v>
      </c>
      <c r="AA652" s="27"/>
      <c r="AB652" s="14" t="s">
        <v>243</v>
      </c>
      <c r="AC652" s="27">
        <f>0</f>
        <v>0</v>
      </c>
      <c r="AD652" s="27"/>
      <c r="AE652" s="14" t="s">
        <v>243</v>
      </c>
      <c r="AF652" s="27">
        <f>0</f>
        <v>0</v>
      </c>
      <c r="AG652" s="27"/>
      <c r="AH652" s="14" t="s">
        <v>243</v>
      </c>
      <c r="AI652" s="27">
        <f>0</f>
        <v>0</v>
      </c>
      <c r="AJ652" s="27"/>
      <c r="AK652" s="14" t="s">
        <v>243</v>
      </c>
      <c r="AL652" s="27">
        <f>301443.32</f>
        <v>301443.32</v>
      </c>
      <c r="AM652" s="27"/>
      <c r="AN652" s="14" t="s">
        <v>243</v>
      </c>
      <c r="AO652" s="14" t="s">
        <v>243</v>
      </c>
      <c r="AP652" s="28" t="s">
        <v>243</v>
      </c>
      <c r="AQ652" s="28"/>
      <c r="AR652" s="14" t="s">
        <v>243</v>
      </c>
      <c r="AS652" s="14" t="s">
        <v>243</v>
      </c>
      <c r="AT652" s="14" t="s">
        <v>243</v>
      </c>
      <c r="AU652" s="14" t="s">
        <v>243</v>
      </c>
      <c r="AV652" s="14" t="s">
        <v>243</v>
      </c>
      <c r="AW652" s="14" t="s">
        <v>243</v>
      </c>
      <c r="AX652" s="14" t="s">
        <v>243</v>
      </c>
      <c r="AY652" s="14" t="s">
        <v>243</v>
      </c>
      <c r="AZ652" s="28" t="s">
        <v>243</v>
      </c>
      <c r="BA652" s="28"/>
      <c r="BB652" s="28"/>
      <c r="BC652" s="14" t="s">
        <v>243</v>
      </c>
    </row>
    <row r="653" spans="1:55" s="1" customFormat="1" ht="14.1" customHeight="1" x14ac:dyDescent="0.2">
      <c r="A653" s="40" t="s">
        <v>197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6" t="s">
        <v>16</v>
      </c>
      <c r="N653" s="36"/>
      <c r="O653" s="36" t="s">
        <v>16</v>
      </c>
      <c r="P653" s="36"/>
      <c r="Q653" s="36"/>
      <c r="R653" s="36"/>
      <c r="S653" s="36" t="s">
        <v>16</v>
      </c>
      <c r="T653" s="36"/>
      <c r="U653" s="36"/>
      <c r="V653" s="29" t="s">
        <v>16</v>
      </c>
      <c r="W653" s="29"/>
      <c r="X653" s="32" t="s">
        <v>16</v>
      </c>
      <c r="Y653" s="32"/>
      <c r="Z653" s="29" t="s">
        <v>16</v>
      </c>
      <c r="AA653" s="29"/>
      <c r="AB653" s="12" t="s">
        <v>16</v>
      </c>
      <c r="AC653" s="29" t="s">
        <v>16</v>
      </c>
      <c r="AD653" s="29"/>
      <c r="AE653" s="12" t="s">
        <v>16</v>
      </c>
      <c r="AF653" s="29" t="s">
        <v>16</v>
      </c>
      <c r="AG653" s="29"/>
      <c r="AH653" s="12" t="s">
        <v>16</v>
      </c>
      <c r="AI653" s="29" t="s">
        <v>16</v>
      </c>
      <c r="AJ653" s="29"/>
      <c r="AK653" s="12" t="s">
        <v>16</v>
      </c>
      <c r="AL653" s="29" t="s">
        <v>16</v>
      </c>
      <c r="AM653" s="29"/>
      <c r="AN653" s="12" t="s">
        <v>16</v>
      </c>
      <c r="AO653" s="7" t="s">
        <v>16</v>
      </c>
      <c r="AP653" s="32" t="s">
        <v>16</v>
      </c>
      <c r="AQ653" s="32"/>
      <c r="AR653" s="7" t="s">
        <v>16</v>
      </c>
      <c r="AS653" s="12" t="s">
        <v>16</v>
      </c>
      <c r="AT653" s="7" t="s">
        <v>16</v>
      </c>
      <c r="AU653" s="12" t="s">
        <v>16</v>
      </c>
      <c r="AV653" s="7" t="s">
        <v>16</v>
      </c>
      <c r="AW653" s="12" t="s">
        <v>16</v>
      </c>
      <c r="AX653" s="7" t="s">
        <v>16</v>
      </c>
      <c r="AY653" s="12" t="s">
        <v>16</v>
      </c>
      <c r="AZ653" s="29" t="s">
        <v>16</v>
      </c>
      <c r="BA653" s="29"/>
      <c r="BB653" s="29"/>
      <c r="BC653" s="12" t="s">
        <v>16</v>
      </c>
    </row>
    <row r="654" spans="1:55" s="1" customFormat="1" ht="14.1" customHeight="1" x14ac:dyDescent="0.2">
      <c r="A654" s="39" t="s">
        <v>773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1" t="s">
        <v>1000</v>
      </c>
      <c r="N654" s="31"/>
      <c r="O654" s="31" t="s">
        <v>67</v>
      </c>
      <c r="P654" s="31"/>
      <c r="Q654" s="31"/>
      <c r="R654" s="31"/>
      <c r="S654" s="31" t="s">
        <v>68</v>
      </c>
      <c r="T654" s="31"/>
      <c r="U654" s="31"/>
      <c r="V654" s="27">
        <f>4204.92</f>
        <v>4204.92</v>
      </c>
      <c r="W654" s="27"/>
      <c r="X654" s="28" t="s">
        <v>243</v>
      </c>
      <c r="Y654" s="28"/>
      <c r="Z654" s="27">
        <f>0</f>
        <v>0</v>
      </c>
      <c r="AA654" s="27"/>
      <c r="AB654" s="14" t="s">
        <v>243</v>
      </c>
      <c r="AC654" s="27">
        <f>0</f>
        <v>0</v>
      </c>
      <c r="AD654" s="27"/>
      <c r="AE654" s="14" t="s">
        <v>243</v>
      </c>
      <c r="AF654" s="27">
        <f>0</f>
        <v>0</v>
      </c>
      <c r="AG654" s="27"/>
      <c r="AH654" s="14" t="s">
        <v>243</v>
      </c>
      <c r="AI654" s="27">
        <f>0</f>
        <v>0</v>
      </c>
      <c r="AJ654" s="27"/>
      <c r="AK654" s="14" t="s">
        <v>243</v>
      </c>
      <c r="AL654" s="27">
        <f>4204.92</f>
        <v>4204.92</v>
      </c>
      <c r="AM654" s="27"/>
      <c r="AN654" s="14" t="s">
        <v>243</v>
      </c>
      <c r="AO654" s="14" t="s">
        <v>243</v>
      </c>
      <c r="AP654" s="28" t="s">
        <v>243</v>
      </c>
      <c r="AQ654" s="28"/>
      <c r="AR654" s="14" t="s">
        <v>243</v>
      </c>
      <c r="AS654" s="14" t="s">
        <v>243</v>
      </c>
      <c r="AT654" s="14" t="s">
        <v>243</v>
      </c>
      <c r="AU654" s="14" t="s">
        <v>243</v>
      </c>
      <c r="AV654" s="14" t="s">
        <v>243</v>
      </c>
      <c r="AW654" s="14" t="s">
        <v>243</v>
      </c>
      <c r="AX654" s="14" t="s">
        <v>243</v>
      </c>
      <c r="AY654" s="14" t="s">
        <v>243</v>
      </c>
      <c r="AZ654" s="28" t="s">
        <v>243</v>
      </c>
      <c r="BA654" s="28"/>
      <c r="BB654" s="28"/>
      <c r="BC654" s="14" t="s">
        <v>243</v>
      </c>
    </row>
    <row r="655" spans="1:55" s="1" customFormat="1" ht="14.1" customHeight="1" x14ac:dyDescent="0.2">
      <c r="A655" s="35" t="s">
        <v>775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6" t="s">
        <v>16</v>
      </c>
      <c r="N655" s="36"/>
      <c r="O655" s="36" t="s">
        <v>16</v>
      </c>
      <c r="P655" s="36"/>
      <c r="Q655" s="36"/>
      <c r="R655" s="36"/>
      <c r="S655" s="36" t="s">
        <v>16</v>
      </c>
      <c r="T655" s="36"/>
      <c r="U655" s="36"/>
      <c r="V655" s="29" t="s">
        <v>16</v>
      </c>
      <c r="W655" s="29"/>
      <c r="X655" s="32" t="s">
        <v>16</v>
      </c>
      <c r="Y655" s="32"/>
      <c r="Z655" s="29" t="s">
        <v>16</v>
      </c>
      <c r="AA655" s="29"/>
      <c r="AB655" s="12" t="s">
        <v>16</v>
      </c>
      <c r="AC655" s="29" t="s">
        <v>16</v>
      </c>
      <c r="AD655" s="29"/>
      <c r="AE655" s="12" t="s">
        <v>16</v>
      </c>
      <c r="AF655" s="29" t="s">
        <v>16</v>
      </c>
      <c r="AG655" s="29"/>
      <c r="AH655" s="12" t="s">
        <v>16</v>
      </c>
      <c r="AI655" s="29" t="s">
        <v>16</v>
      </c>
      <c r="AJ655" s="29"/>
      <c r="AK655" s="12" t="s">
        <v>16</v>
      </c>
      <c r="AL655" s="29" t="s">
        <v>16</v>
      </c>
      <c r="AM655" s="29"/>
      <c r="AN655" s="12" t="s">
        <v>16</v>
      </c>
      <c r="AO655" s="7" t="s">
        <v>16</v>
      </c>
      <c r="AP655" s="32" t="s">
        <v>16</v>
      </c>
      <c r="AQ655" s="32"/>
      <c r="AR655" s="7" t="s">
        <v>16</v>
      </c>
      <c r="AS655" s="12" t="s">
        <v>16</v>
      </c>
      <c r="AT655" s="7" t="s">
        <v>16</v>
      </c>
      <c r="AU655" s="12" t="s">
        <v>16</v>
      </c>
      <c r="AV655" s="7" t="s">
        <v>16</v>
      </c>
      <c r="AW655" s="12" t="s">
        <v>16</v>
      </c>
      <c r="AX655" s="7" t="s">
        <v>16</v>
      </c>
      <c r="AY655" s="12" t="s">
        <v>16</v>
      </c>
      <c r="AZ655" s="29" t="s">
        <v>16</v>
      </c>
      <c r="BA655" s="29"/>
      <c r="BB655" s="29"/>
      <c r="BC655" s="12" t="s">
        <v>16</v>
      </c>
    </row>
    <row r="656" spans="1:55" s="1" customFormat="1" ht="14.1" customHeight="1" x14ac:dyDescent="0.2">
      <c r="A656" s="30" t="s">
        <v>771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1" t="s">
        <v>1001</v>
      </c>
      <c r="N656" s="31"/>
      <c r="O656" s="31" t="s">
        <v>67</v>
      </c>
      <c r="P656" s="31"/>
      <c r="Q656" s="31"/>
      <c r="R656" s="31"/>
      <c r="S656" s="31" t="s">
        <v>68</v>
      </c>
      <c r="T656" s="31"/>
      <c r="U656" s="31"/>
      <c r="V656" s="27">
        <f>-4397.81</f>
        <v>-4397.8100000000004</v>
      </c>
      <c r="W656" s="27"/>
      <c r="X656" s="28" t="s">
        <v>243</v>
      </c>
      <c r="Y656" s="28"/>
      <c r="Z656" s="27">
        <f>0</f>
        <v>0</v>
      </c>
      <c r="AA656" s="27"/>
      <c r="AB656" s="14" t="s">
        <v>243</v>
      </c>
      <c r="AC656" s="27">
        <f>0</f>
        <v>0</v>
      </c>
      <c r="AD656" s="27"/>
      <c r="AE656" s="14" t="s">
        <v>243</v>
      </c>
      <c r="AF656" s="27">
        <f>0</f>
        <v>0</v>
      </c>
      <c r="AG656" s="27"/>
      <c r="AH656" s="14" t="s">
        <v>243</v>
      </c>
      <c r="AI656" s="27">
        <f>0</f>
        <v>0</v>
      </c>
      <c r="AJ656" s="27"/>
      <c r="AK656" s="14" t="s">
        <v>243</v>
      </c>
      <c r="AL656" s="27">
        <f>-4397.81</f>
        <v>-4397.8100000000004</v>
      </c>
      <c r="AM656" s="27"/>
      <c r="AN656" s="14" t="s">
        <v>243</v>
      </c>
      <c r="AO656" s="14" t="s">
        <v>243</v>
      </c>
      <c r="AP656" s="28" t="s">
        <v>243</v>
      </c>
      <c r="AQ656" s="28"/>
      <c r="AR656" s="14" t="s">
        <v>243</v>
      </c>
      <c r="AS656" s="14" t="s">
        <v>243</v>
      </c>
      <c r="AT656" s="14" t="s">
        <v>243</v>
      </c>
      <c r="AU656" s="14" t="s">
        <v>243</v>
      </c>
      <c r="AV656" s="14" t="s">
        <v>243</v>
      </c>
      <c r="AW656" s="14" t="s">
        <v>243</v>
      </c>
      <c r="AX656" s="14" t="s">
        <v>243</v>
      </c>
      <c r="AY656" s="14" t="s">
        <v>243</v>
      </c>
      <c r="AZ656" s="28" t="s">
        <v>243</v>
      </c>
      <c r="BA656" s="28"/>
      <c r="BB656" s="28"/>
      <c r="BC656" s="14" t="s">
        <v>243</v>
      </c>
    </row>
    <row r="657" spans="1:55" s="1" customFormat="1" ht="24" customHeight="1" x14ac:dyDescent="0.2">
      <c r="A657" s="37" t="s">
        <v>777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8" t="s">
        <v>1002</v>
      </c>
      <c r="N657" s="38"/>
      <c r="O657" s="38" t="s">
        <v>67</v>
      </c>
      <c r="P657" s="38"/>
      <c r="Q657" s="38"/>
      <c r="R657" s="38"/>
      <c r="S657" s="38" t="s">
        <v>68</v>
      </c>
      <c r="T657" s="38"/>
      <c r="U657" s="38"/>
      <c r="V657" s="33">
        <f>0</f>
        <v>0</v>
      </c>
      <c r="W657" s="33"/>
      <c r="X657" s="34" t="s">
        <v>243</v>
      </c>
      <c r="Y657" s="34"/>
      <c r="Z657" s="33">
        <f>0</f>
        <v>0</v>
      </c>
      <c r="AA657" s="33"/>
      <c r="AB657" s="4" t="s">
        <v>243</v>
      </c>
      <c r="AC657" s="33">
        <f>0</f>
        <v>0</v>
      </c>
      <c r="AD657" s="33"/>
      <c r="AE657" s="4" t="s">
        <v>243</v>
      </c>
      <c r="AF657" s="33">
        <f>0</f>
        <v>0</v>
      </c>
      <c r="AG657" s="33"/>
      <c r="AH657" s="4" t="s">
        <v>243</v>
      </c>
      <c r="AI657" s="33">
        <f>0</f>
        <v>0</v>
      </c>
      <c r="AJ657" s="33"/>
      <c r="AK657" s="4" t="s">
        <v>243</v>
      </c>
      <c r="AL657" s="33">
        <f>0</f>
        <v>0</v>
      </c>
      <c r="AM657" s="33"/>
      <c r="AN657" s="4" t="s">
        <v>243</v>
      </c>
      <c r="AO657" s="4" t="s">
        <v>243</v>
      </c>
      <c r="AP657" s="34" t="s">
        <v>243</v>
      </c>
      <c r="AQ657" s="34"/>
      <c r="AR657" s="4" t="s">
        <v>243</v>
      </c>
      <c r="AS657" s="4" t="s">
        <v>243</v>
      </c>
      <c r="AT657" s="4" t="s">
        <v>243</v>
      </c>
      <c r="AU657" s="4" t="s">
        <v>243</v>
      </c>
      <c r="AV657" s="4" t="s">
        <v>243</v>
      </c>
      <c r="AW657" s="4" t="s">
        <v>243</v>
      </c>
      <c r="AX657" s="4" t="s">
        <v>243</v>
      </c>
      <c r="AY657" s="4" t="s">
        <v>243</v>
      </c>
      <c r="AZ657" s="34" t="s">
        <v>243</v>
      </c>
      <c r="BA657" s="34"/>
      <c r="BB657" s="34"/>
      <c r="BC657" s="4" t="s">
        <v>243</v>
      </c>
    </row>
    <row r="658" spans="1:55" s="1" customFormat="1" ht="14.1" customHeight="1" x14ac:dyDescent="0.2">
      <c r="A658" s="35" t="s">
        <v>779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6" t="s">
        <v>16</v>
      </c>
      <c r="N658" s="36"/>
      <c r="O658" s="36" t="s">
        <v>16</v>
      </c>
      <c r="P658" s="36"/>
      <c r="Q658" s="36"/>
      <c r="R658" s="36"/>
      <c r="S658" s="36" t="s">
        <v>16</v>
      </c>
      <c r="T658" s="36"/>
      <c r="U658" s="36"/>
      <c r="V658" s="29" t="s">
        <v>16</v>
      </c>
      <c r="W658" s="29"/>
      <c r="X658" s="32" t="s">
        <v>16</v>
      </c>
      <c r="Y658" s="32"/>
      <c r="Z658" s="29" t="s">
        <v>16</v>
      </c>
      <c r="AA658" s="29"/>
      <c r="AB658" s="12" t="s">
        <v>16</v>
      </c>
      <c r="AC658" s="29" t="s">
        <v>16</v>
      </c>
      <c r="AD658" s="29"/>
      <c r="AE658" s="12" t="s">
        <v>16</v>
      </c>
      <c r="AF658" s="29" t="s">
        <v>16</v>
      </c>
      <c r="AG658" s="29"/>
      <c r="AH658" s="12" t="s">
        <v>16</v>
      </c>
      <c r="AI658" s="29" t="s">
        <v>16</v>
      </c>
      <c r="AJ658" s="29"/>
      <c r="AK658" s="12" t="s">
        <v>16</v>
      </c>
      <c r="AL658" s="29" t="s">
        <v>16</v>
      </c>
      <c r="AM658" s="29"/>
      <c r="AN658" s="12" t="s">
        <v>16</v>
      </c>
      <c r="AO658" s="7" t="s">
        <v>16</v>
      </c>
      <c r="AP658" s="32" t="s">
        <v>16</v>
      </c>
      <c r="AQ658" s="32"/>
      <c r="AR658" s="7" t="s">
        <v>16</v>
      </c>
      <c r="AS658" s="12" t="s">
        <v>16</v>
      </c>
      <c r="AT658" s="7" t="s">
        <v>16</v>
      </c>
      <c r="AU658" s="12" t="s">
        <v>16</v>
      </c>
      <c r="AV658" s="7" t="s">
        <v>16</v>
      </c>
      <c r="AW658" s="12" t="s">
        <v>16</v>
      </c>
      <c r="AX658" s="7" t="s">
        <v>16</v>
      </c>
      <c r="AY658" s="12" t="s">
        <v>16</v>
      </c>
      <c r="AZ658" s="29" t="s">
        <v>16</v>
      </c>
      <c r="BA658" s="29"/>
      <c r="BB658" s="29"/>
      <c r="BC658" s="12" t="s">
        <v>16</v>
      </c>
    </row>
    <row r="659" spans="1:55" s="1" customFormat="1" ht="14.1" customHeight="1" x14ac:dyDescent="0.2">
      <c r="A659" s="30" t="s">
        <v>771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1" t="s">
        <v>1003</v>
      </c>
      <c r="N659" s="31"/>
      <c r="O659" s="31" t="s">
        <v>67</v>
      </c>
      <c r="P659" s="31"/>
      <c r="Q659" s="31"/>
      <c r="R659" s="31"/>
      <c r="S659" s="31" t="s">
        <v>68</v>
      </c>
      <c r="T659" s="31"/>
      <c r="U659" s="31"/>
      <c r="V659" s="27">
        <f>0</f>
        <v>0</v>
      </c>
      <c r="W659" s="27"/>
      <c r="X659" s="28" t="s">
        <v>243</v>
      </c>
      <c r="Y659" s="28"/>
      <c r="Z659" s="27">
        <f>0</f>
        <v>0</v>
      </c>
      <c r="AA659" s="27"/>
      <c r="AB659" s="14" t="s">
        <v>243</v>
      </c>
      <c r="AC659" s="27">
        <f>0</f>
        <v>0</v>
      </c>
      <c r="AD659" s="27"/>
      <c r="AE659" s="14" t="s">
        <v>243</v>
      </c>
      <c r="AF659" s="27">
        <f>0</f>
        <v>0</v>
      </c>
      <c r="AG659" s="27"/>
      <c r="AH659" s="14" t="s">
        <v>243</v>
      </c>
      <c r="AI659" s="27">
        <f>0</f>
        <v>0</v>
      </c>
      <c r="AJ659" s="27"/>
      <c r="AK659" s="14" t="s">
        <v>243</v>
      </c>
      <c r="AL659" s="27">
        <f>0</f>
        <v>0</v>
      </c>
      <c r="AM659" s="27"/>
      <c r="AN659" s="14" t="s">
        <v>243</v>
      </c>
      <c r="AO659" s="14" t="s">
        <v>243</v>
      </c>
      <c r="AP659" s="28" t="s">
        <v>243</v>
      </c>
      <c r="AQ659" s="28"/>
      <c r="AR659" s="14" t="s">
        <v>243</v>
      </c>
      <c r="AS659" s="14" t="s">
        <v>243</v>
      </c>
      <c r="AT659" s="14" t="s">
        <v>243</v>
      </c>
      <c r="AU659" s="14" t="s">
        <v>243</v>
      </c>
      <c r="AV659" s="14" t="s">
        <v>243</v>
      </c>
      <c r="AW659" s="14" t="s">
        <v>243</v>
      </c>
      <c r="AX659" s="14" t="s">
        <v>243</v>
      </c>
      <c r="AY659" s="14" t="s">
        <v>243</v>
      </c>
      <c r="AZ659" s="28" t="s">
        <v>243</v>
      </c>
      <c r="BA659" s="28"/>
      <c r="BB659" s="28"/>
      <c r="BC659" s="14" t="s">
        <v>243</v>
      </c>
    </row>
    <row r="660" spans="1:55" s="1" customFormat="1" ht="24" customHeight="1" x14ac:dyDescent="0.2">
      <c r="A660" s="37" t="s">
        <v>781</v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8" t="s">
        <v>1004</v>
      </c>
      <c r="N660" s="38"/>
      <c r="O660" s="38" t="s">
        <v>67</v>
      </c>
      <c r="P660" s="38"/>
      <c r="Q660" s="38"/>
      <c r="R660" s="38"/>
      <c r="S660" s="38" t="s">
        <v>68</v>
      </c>
      <c r="T660" s="38"/>
      <c r="U660" s="38"/>
      <c r="V660" s="33">
        <f>0</f>
        <v>0</v>
      </c>
      <c r="W660" s="33"/>
      <c r="X660" s="34" t="s">
        <v>243</v>
      </c>
      <c r="Y660" s="34"/>
      <c r="Z660" s="33">
        <f>0</f>
        <v>0</v>
      </c>
      <c r="AA660" s="33"/>
      <c r="AB660" s="4" t="s">
        <v>243</v>
      </c>
      <c r="AC660" s="33">
        <f>0</f>
        <v>0</v>
      </c>
      <c r="AD660" s="33"/>
      <c r="AE660" s="4" t="s">
        <v>243</v>
      </c>
      <c r="AF660" s="33">
        <f>0</f>
        <v>0</v>
      </c>
      <c r="AG660" s="33"/>
      <c r="AH660" s="4" t="s">
        <v>243</v>
      </c>
      <c r="AI660" s="33">
        <f>0</f>
        <v>0</v>
      </c>
      <c r="AJ660" s="33"/>
      <c r="AK660" s="4" t="s">
        <v>243</v>
      </c>
      <c r="AL660" s="33">
        <f>0</f>
        <v>0</v>
      </c>
      <c r="AM660" s="33"/>
      <c r="AN660" s="4" t="s">
        <v>243</v>
      </c>
      <c r="AO660" s="4" t="s">
        <v>243</v>
      </c>
      <c r="AP660" s="34" t="s">
        <v>243</v>
      </c>
      <c r="AQ660" s="34"/>
      <c r="AR660" s="4" t="s">
        <v>243</v>
      </c>
      <c r="AS660" s="4" t="s">
        <v>243</v>
      </c>
      <c r="AT660" s="4" t="s">
        <v>243</v>
      </c>
      <c r="AU660" s="4" t="s">
        <v>243</v>
      </c>
      <c r="AV660" s="4" t="s">
        <v>243</v>
      </c>
      <c r="AW660" s="4" t="s">
        <v>243</v>
      </c>
      <c r="AX660" s="4" t="s">
        <v>243</v>
      </c>
      <c r="AY660" s="4" t="s">
        <v>243</v>
      </c>
      <c r="AZ660" s="34" t="s">
        <v>243</v>
      </c>
      <c r="BA660" s="34"/>
      <c r="BB660" s="34"/>
      <c r="BC660" s="4" t="s">
        <v>243</v>
      </c>
    </row>
    <row r="661" spans="1:55" s="1" customFormat="1" ht="14.1" customHeight="1" x14ac:dyDescent="0.2">
      <c r="A661" s="35" t="s">
        <v>775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6" t="s">
        <v>16</v>
      </c>
      <c r="N661" s="36"/>
      <c r="O661" s="36" t="s">
        <v>16</v>
      </c>
      <c r="P661" s="36"/>
      <c r="Q661" s="36"/>
      <c r="R661" s="36"/>
      <c r="S661" s="36" t="s">
        <v>16</v>
      </c>
      <c r="T661" s="36"/>
      <c r="U661" s="36"/>
      <c r="V661" s="29" t="s">
        <v>16</v>
      </c>
      <c r="W661" s="29"/>
      <c r="X661" s="32" t="s">
        <v>16</v>
      </c>
      <c r="Y661" s="32"/>
      <c r="Z661" s="29" t="s">
        <v>16</v>
      </c>
      <c r="AA661" s="29"/>
      <c r="AB661" s="12" t="s">
        <v>16</v>
      </c>
      <c r="AC661" s="29" t="s">
        <v>16</v>
      </c>
      <c r="AD661" s="29"/>
      <c r="AE661" s="12" t="s">
        <v>16</v>
      </c>
      <c r="AF661" s="29" t="s">
        <v>16</v>
      </c>
      <c r="AG661" s="29"/>
      <c r="AH661" s="12" t="s">
        <v>16</v>
      </c>
      <c r="AI661" s="29" t="s">
        <v>16</v>
      </c>
      <c r="AJ661" s="29"/>
      <c r="AK661" s="12" t="s">
        <v>16</v>
      </c>
      <c r="AL661" s="29" t="s">
        <v>16</v>
      </c>
      <c r="AM661" s="29"/>
      <c r="AN661" s="12" t="s">
        <v>16</v>
      </c>
      <c r="AO661" s="7" t="s">
        <v>16</v>
      </c>
      <c r="AP661" s="32" t="s">
        <v>16</v>
      </c>
      <c r="AQ661" s="32"/>
      <c r="AR661" s="7" t="s">
        <v>16</v>
      </c>
      <c r="AS661" s="12" t="s">
        <v>16</v>
      </c>
      <c r="AT661" s="7" t="s">
        <v>16</v>
      </c>
      <c r="AU661" s="12" t="s">
        <v>16</v>
      </c>
      <c r="AV661" s="7" t="s">
        <v>16</v>
      </c>
      <c r="AW661" s="12" t="s">
        <v>16</v>
      </c>
      <c r="AX661" s="7" t="s">
        <v>16</v>
      </c>
      <c r="AY661" s="12" t="s">
        <v>16</v>
      </c>
      <c r="AZ661" s="29" t="s">
        <v>16</v>
      </c>
      <c r="BA661" s="29"/>
      <c r="BB661" s="29"/>
      <c r="BC661" s="12" t="s">
        <v>16</v>
      </c>
    </row>
    <row r="662" spans="1:55" s="1" customFormat="1" ht="14.1" customHeight="1" x14ac:dyDescent="0.2">
      <c r="A662" s="30" t="s">
        <v>771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1" t="s">
        <v>1005</v>
      </c>
      <c r="N662" s="31"/>
      <c r="O662" s="31" t="s">
        <v>67</v>
      </c>
      <c r="P662" s="31"/>
      <c r="Q662" s="31"/>
      <c r="R662" s="31"/>
      <c r="S662" s="31" t="s">
        <v>68</v>
      </c>
      <c r="T662" s="31"/>
      <c r="U662" s="31"/>
      <c r="V662" s="27">
        <f>0</f>
        <v>0</v>
      </c>
      <c r="W662" s="27"/>
      <c r="X662" s="28" t="s">
        <v>243</v>
      </c>
      <c r="Y662" s="28"/>
      <c r="Z662" s="27">
        <f>0</f>
        <v>0</v>
      </c>
      <c r="AA662" s="27"/>
      <c r="AB662" s="14" t="s">
        <v>243</v>
      </c>
      <c r="AC662" s="27">
        <f>0</f>
        <v>0</v>
      </c>
      <c r="AD662" s="27"/>
      <c r="AE662" s="14" t="s">
        <v>243</v>
      </c>
      <c r="AF662" s="27">
        <f>0</f>
        <v>0</v>
      </c>
      <c r="AG662" s="27"/>
      <c r="AH662" s="14" t="s">
        <v>243</v>
      </c>
      <c r="AI662" s="27">
        <f>0</f>
        <v>0</v>
      </c>
      <c r="AJ662" s="27"/>
      <c r="AK662" s="14" t="s">
        <v>243</v>
      </c>
      <c r="AL662" s="27">
        <f>0</f>
        <v>0</v>
      </c>
      <c r="AM662" s="27"/>
      <c r="AN662" s="14" t="s">
        <v>243</v>
      </c>
      <c r="AO662" s="14" t="s">
        <v>243</v>
      </c>
      <c r="AP662" s="28" t="s">
        <v>243</v>
      </c>
      <c r="AQ662" s="28"/>
      <c r="AR662" s="14" t="s">
        <v>243</v>
      </c>
      <c r="AS662" s="14" t="s">
        <v>243</v>
      </c>
      <c r="AT662" s="14" t="s">
        <v>243</v>
      </c>
      <c r="AU662" s="14" t="s">
        <v>243</v>
      </c>
      <c r="AV662" s="14" t="s">
        <v>243</v>
      </c>
      <c r="AW662" s="14" t="s">
        <v>243</v>
      </c>
      <c r="AX662" s="14" t="s">
        <v>243</v>
      </c>
      <c r="AY662" s="14" t="s">
        <v>243</v>
      </c>
      <c r="AZ662" s="28" t="s">
        <v>243</v>
      </c>
      <c r="BA662" s="28"/>
      <c r="BB662" s="28"/>
      <c r="BC662" s="14" t="s">
        <v>243</v>
      </c>
    </row>
    <row r="663" spans="1:55" s="1" customFormat="1" ht="24" customHeight="1" x14ac:dyDescent="0.2">
      <c r="A663" s="37" t="s">
        <v>784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8" t="s">
        <v>1006</v>
      </c>
      <c r="N663" s="38"/>
      <c r="O663" s="38" t="s">
        <v>67</v>
      </c>
      <c r="P663" s="38"/>
      <c r="Q663" s="38"/>
      <c r="R663" s="38"/>
      <c r="S663" s="38" t="s">
        <v>68</v>
      </c>
      <c r="T663" s="38"/>
      <c r="U663" s="38"/>
      <c r="V663" s="33">
        <f>0</f>
        <v>0</v>
      </c>
      <c r="W663" s="33"/>
      <c r="X663" s="34" t="s">
        <v>243</v>
      </c>
      <c r="Y663" s="34"/>
      <c r="Z663" s="33">
        <f>0</f>
        <v>0</v>
      </c>
      <c r="AA663" s="33"/>
      <c r="AB663" s="4" t="s">
        <v>243</v>
      </c>
      <c r="AC663" s="33">
        <f>0</f>
        <v>0</v>
      </c>
      <c r="AD663" s="33"/>
      <c r="AE663" s="4" t="s">
        <v>243</v>
      </c>
      <c r="AF663" s="33">
        <f>0</f>
        <v>0</v>
      </c>
      <c r="AG663" s="33"/>
      <c r="AH663" s="4" t="s">
        <v>243</v>
      </c>
      <c r="AI663" s="33">
        <f>0</f>
        <v>0</v>
      </c>
      <c r="AJ663" s="33"/>
      <c r="AK663" s="4" t="s">
        <v>243</v>
      </c>
      <c r="AL663" s="33">
        <f>0</f>
        <v>0</v>
      </c>
      <c r="AM663" s="33"/>
      <c r="AN663" s="4" t="s">
        <v>243</v>
      </c>
      <c r="AO663" s="4" t="s">
        <v>243</v>
      </c>
      <c r="AP663" s="34" t="s">
        <v>243</v>
      </c>
      <c r="AQ663" s="34"/>
      <c r="AR663" s="4" t="s">
        <v>243</v>
      </c>
      <c r="AS663" s="4" t="s">
        <v>243</v>
      </c>
      <c r="AT663" s="4" t="s">
        <v>243</v>
      </c>
      <c r="AU663" s="4" t="s">
        <v>243</v>
      </c>
      <c r="AV663" s="4" t="s">
        <v>243</v>
      </c>
      <c r="AW663" s="4" t="s">
        <v>243</v>
      </c>
      <c r="AX663" s="4" t="s">
        <v>243</v>
      </c>
      <c r="AY663" s="4" t="s">
        <v>243</v>
      </c>
      <c r="AZ663" s="34" t="s">
        <v>243</v>
      </c>
      <c r="BA663" s="34"/>
      <c r="BB663" s="34"/>
      <c r="BC663" s="4" t="s">
        <v>243</v>
      </c>
    </row>
    <row r="664" spans="1:55" s="1" customFormat="1" ht="14.1" customHeight="1" x14ac:dyDescent="0.2">
      <c r="A664" s="35" t="s">
        <v>775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6" t="s">
        <v>16</v>
      </c>
      <c r="N664" s="36"/>
      <c r="O664" s="36" t="s">
        <v>16</v>
      </c>
      <c r="P664" s="36"/>
      <c r="Q664" s="36"/>
      <c r="R664" s="36"/>
      <c r="S664" s="36" t="s">
        <v>16</v>
      </c>
      <c r="T664" s="36"/>
      <c r="U664" s="36"/>
      <c r="V664" s="29" t="s">
        <v>16</v>
      </c>
      <c r="W664" s="29"/>
      <c r="X664" s="32" t="s">
        <v>16</v>
      </c>
      <c r="Y664" s="32"/>
      <c r="Z664" s="29" t="s">
        <v>16</v>
      </c>
      <c r="AA664" s="29"/>
      <c r="AB664" s="12" t="s">
        <v>16</v>
      </c>
      <c r="AC664" s="29" t="s">
        <v>16</v>
      </c>
      <c r="AD664" s="29"/>
      <c r="AE664" s="12" t="s">
        <v>16</v>
      </c>
      <c r="AF664" s="29" t="s">
        <v>16</v>
      </c>
      <c r="AG664" s="29"/>
      <c r="AH664" s="12" t="s">
        <v>16</v>
      </c>
      <c r="AI664" s="29" t="s">
        <v>16</v>
      </c>
      <c r="AJ664" s="29"/>
      <c r="AK664" s="12" t="s">
        <v>16</v>
      </c>
      <c r="AL664" s="29" t="s">
        <v>16</v>
      </c>
      <c r="AM664" s="29"/>
      <c r="AN664" s="12" t="s">
        <v>16</v>
      </c>
      <c r="AO664" s="7" t="s">
        <v>16</v>
      </c>
      <c r="AP664" s="32" t="s">
        <v>16</v>
      </c>
      <c r="AQ664" s="32"/>
      <c r="AR664" s="7" t="s">
        <v>16</v>
      </c>
      <c r="AS664" s="12" t="s">
        <v>16</v>
      </c>
      <c r="AT664" s="7" t="s">
        <v>16</v>
      </c>
      <c r="AU664" s="12" t="s">
        <v>16</v>
      </c>
      <c r="AV664" s="7" t="s">
        <v>16</v>
      </c>
      <c r="AW664" s="12" t="s">
        <v>16</v>
      </c>
      <c r="AX664" s="7" t="s">
        <v>16</v>
      </c>
      <c r="AY664" s="12" t="s">
        <v>16</v>
      </c>
      <c r="AZ664" s="29" t="s">
        <v>16</v>
      </c>
      <c r="BA664" s="29"/>
      <c r="BB664" s="29"/>
      <c r="BC664" s="12" t="s">
        <v>16</v>
      </c>
    </row>
    <row r="665" spans="1:55" s="1" customFormat="1" ht="14.1" customHeight="1" x14ac:dyDescent="0.2">
      <c r="A665" s="30" t="s">
        <v>771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1" t="s">
        <v>1007</v>
      </c>
      <c r="N665" s="31"/>
      <c r="O665" s="31" t="s">
        <v>67</v>
      </c>
      <c r="P665" s="31"/>
      <c r="Q665" s="31"/>
      <c r="R665" s="31"/>
      <c r="S665" s="31" t="s">
        <v>68</v>
      </c>
      <c r="T665" s="31"/>
      <c r="U665" s="31"/>
      <c r="V665" s="27">
        <f>0</f>
        <v>0</v>
      </c>
      <c r="W665" s="27"/>
      <c r="X665" s="28" t="s">
        <v>243</v>
      </c>
      <c r="Y665" s="28"/>
      <c r="Z665" s="27">
        <f>0</f>
        <v>0</v>
      </c>
      <c r="AA665" s="27"/>
      <c r="AB665" s="14" t="s">
        <v>243</v>
      </c>
      <c r="AC665" s="27">
        <f>0</f>
        <v>0</v>
      </c>
      <c r="AD665" s="27"/>
      <c r="AE665" s="14" t="s">
        <v>243</v>
      </c>
      <c r="AF665" s="27">
        <f>0</f>
        <v>0</v>
      </c>
      <c r="AG665" s="27"/>
      <c r="AH665" s="14" t="s">
        <v>243</v>
      </c>
      <c r="AI665" s="27">
        <f>0</f>
        <v>0</v>
      </c>
      <c r="AJ665" s="27"/>
      <c r="AK665" s="14" t="s">
        <v>243</v>
      </c>
      <c r="AL665" s="27">
        <f>0</f>
        <v>0</v>
      </c>
      <c r="AM665" s="27"/>
      <c r="AN665" s="14" t="s">
        <v>243</v>
      </c>
      <c r="AO665" s="14" t="s">
        <v>243</v>
      </c>
      <c r="AP665" s="28" t="s">
        <v>243</v>
      </c>
      <c r="AQ665" s="28"/>
      <c r="AR665" s="14" t="s">
        <v>243</v>
      </c>
      <c r="AS665" s="14" t="s">
        <v>243</v>
      </c>
      <c r="AT665" s="14" t="s">
        <v>243</v>
      </c>
      <c r="AU665" s="14" t="s">
        <v>243</v>
      </c>
      <c r="AV665" s="14" t="s">
        <v>243</v>
      </c>
      <c r="AW665" s="14" t="s">
        <v>243</v>
      </c>
      <c r="AX665" s="14" t="s">
        <v>243</v>
      </c>
      <c r="AY665" s="14" t="s">
        <v>243</v>
      </c>
      <c r="AZ665" s="28" t="s">
        <v>243</v>
      </c>
      <c r="BA665" s="28"/>
      <c r="BB665" s="28"/>
      <c r="BC665" s="14" t="s">
        <v>243</v>
      </c>
    </row>
    <row r="666" spans="1:55" s="1" customFormat="1" ht="24" customHeight="1" x14ac:dyDescent="0.2">
      <c r="A666" s="37" t="s">
        <v>787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8" t="s">
        <v>1008</v>
      </c>
      <c r="N666" s="38"/>
      <c r="O666" s="38" t="s">
        <v>67</v>
      </c>
      <c r="P666" s="38"/>
      <c r="Q666" s="38"/>
      <c r="R666" s="38"/>
      <c r="S666" s="38" t="s">
        <v>68</v>
      </c>
      <c r="T666" s="38"/>
      <c r="U666" s="38"/>
      <c r="V666" s="33">
        <f>0</f>
        <v>0</v>
      </c>
      <c r="W666" s="33"/>
      <c r="X666" s="34" t="s">
        <v>243</v>
      </c>
      <c r="Y666" s="34"/>
      <c r="Z666" s="33">
        <f>0</f>
        <v>0</v>
      </c>
      <c r="AA666" s="33"/>
      <c r="AB666" s="4" t="s">
        <v>243</v>
      </c>
      <c r="AC666" s="33">
        <f>0</f>
        <v>0</v>
      </c>
      <c r="AD666" s="33"/>
      <c r="AE666" s="4" t="s">
        <v>243</v>
      </c>
      <c r="AF666" s="33">
        <f>0</f>
        <v>0</v>
      </c>
      <c r="AG666" s="33"/>
      <c r="AH666" s="4" t="s">
        <v>243</v>
      </c>
      <c r="AI666" s="33">
        <f>0</f>
        <v>0</v>
      </c>
      <c r="AJ666" s="33"/>
      <c r="AK666" s="4" t="s">
        <v>243</v>
      </c>
      <c r="AL666" s="33">
        <f>0</f>
        <v>0</v>
      </c>
      <c r="AM666" s="33"/>
      <c r="AN666" s="4" t="s">
        <v>243</v>
      </c>
      <c r="AO666" s="4" t="s">
        <v>243</v>
      </c>
      <c r="AP666" s="34" t="s">
        <v>243</v>
      </c>
      <c r="AQ666" s="34"/>
      <c r="AR666" s="4" t="s">
        <v>243</v>
      </c>
      <c r="AS666" s="4" t="s">
        <v>243</v>
      </c>
      <c r="AT666" s="4" t="s">
        <v>243</v>
      </c>
      <c r="AU666" s="4" t="s">
        <v>243</v>
      </c>
      <c r="AV666" s="4" t="s">
        <v>243</v>
      </c>
      <c r="AW666" s="4" t="s">
        <v>243</v>
      </c>
      <c r="AX666" s="4" t="s">
        <v>243</v>
      </c>
      <c r="AY666" s="4" t="s">
        <v>243</v>
      </c>
      <c r="AZ666" s="34" t="s">
        <v>243</v>
      </c>
      <c r="BA666" s="34"/>
      <c r="BB666" s="34"/>
      <c r="BC666" s="4" t="s">
        <v>243</v>
      </c>
    </row>
    <row r="667" spans="1:55" s="1" customFormat="1" ht="14.1" customHeight="1" x14ac:dyDescent="0.2">
      <c r="A667" s="35" t="s">
        <v>775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6" t="s">
        <v>16</v>
      </c>
      <c r="N667" s="36"/>
      <c r="O667" s="36" t="s">
        <v>16</v>
      </c>
      <c r="P667" s="36"/>
      <c r="Q667" s="36"/>
      <c r="R667" s="36"/>
      <c r="S667" s="36" t="s">
        <v>16</v>
      </c>
      <c r="T667" s="36"/>
      <c r="U667" s="36"/>
      <c r="V667" s="29" t="s">
        <v>16</v>
      </c>
      <c r="W667" s="29"/>
      <c r="X667" s="32" t="s">
        <v>16</v>
      </c>
      <c r="Y667" s="32"/>
      <c r="Z667" s="29" t="s">
        <v>16</v>
      </c>
      <c r="AA667" s="29"/>
      <c r="AB667" s="12" t="s">
        <v>16</v>
      </c>
      <c r="AC667" s="29" t="s">
        <v>16</v>
      </c>
      <c r="AD667" s="29"/>
      <c r="AE667" s="12" t="s">
        <v>16</v>
      </c>
      <c r="AF667" s="29" t="s">
        <v>16</v>
      </c>
      <c r="AG667" s="29"/>
      <c r="AH667" s="12" t="s">
        <v>16</v>
      </c>
      <c r="AI667" s="29" t="s">
        <v>16</v>
      </c>
      <c r="AJ667" s="29"/>
      <c r="AK667" s="12" t="s">
        <v>16</v>
      </c>
      <c r="AL667" s="29" t="s">
        <v>16</v>
      </c>
      <c r="AM667" s="29"/>
      <c r="AN667" s="12" t="s">
        <v>16</v>
      </c>
      <c r="AO667" s="7" t="s">
        <v>16</v>
      </c>
      <c r="AP667" s="32" t="s">
        <v>16</v>
      </c>
      <c r="AQ667" s="32"/>
      <c r="AR667" s="7" t="s">
        <v>16</v>
      </c>
      <c r="AS667" s="12" t="s">
        <v>16</v>
      </c>
      <c r="AT667" s="7" t="s">
        <v>16</v>
      </c>
      <c r="AU667" s="12" t="s">
        <v>16</v>
      </c>
      <c r="AV667" s="7" t="s">
        <v>16</v>
      </c>
      <c r="AW667" s="12" t="s">
        <v>16</v>
      </c>
      <c r="AX667" s="7" t="s">
        <v>16</v>
      </c>
      <c r="AY667" s="12" t="s">
        <v>16</v>
      </c>
      <c r="AZ667" s="29" t="s">
        <v>16</v>
      </c>
      <c r="BA667" s="29"/>
      <c r="BB667" s="29"/>
      <c r="BC667" s="12" t="s">
        <v>16</v>
      </c>
    </row>
    <row r="668" spans="1:55" s="1" customFormat="1" ht="14.1" customHeight="1" x14ac:dyDescent="0.2">
      <c r="A668" s="30" t="s">
        <v>771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1" t="s">
        <v>1009</v>
      </c>
      <c r="N668" s="31"/>
      <c r="O668" s="31" t="s">
        <v>67</v>
      </c>
      <c r="P668" s="31"/>
      <c r="Q668" s="31"/>
      <c r="R668" s="31"/>
      <c r="S668" s="31" t="s">
        <v>68</v>
      </c>
      <c r="T668" s="31"/>
      <c r="U668" s="31"/>
      <c r="V668" s="27">
        <f>0</f>
        <v>0</v>
      </c>
      <c r="W668" s="27"/>
      <c r="X668" s="28" t="s">
        <v>243</v>
      </c>
      <c r="Y668" s="28"/>
      <c r="Z668" s="27">
        <f>0</f>
        <v>0</v>
      </c>
      <c r="AA668" s="27"/>
      <c r="AB668" s="14" t="s">
        <v>243</v>
      </c>
      <c r="AC668" s="27">
        <f>0</f>
        <v>0</v>
      </c>
      <c r="AD668" s="27"/>
      <c r="AE668" s="14" t="s">
        <v>243</v>
      </c>
      <c r="AF668" s="27">
        <f>0</f>
        <v>0</v>
      </c>
      <c r="AG668" s="27"/>
      <c r="AH668" s="14" t="s">
        <v>243</v>
      </c>
      <c r="AI668" s="27">
        <f>0</f>
        <v>0</v>
      </c>
      <c r="AJ668" s="27"/>
      <c r="AK668" s="14" t="s">
        <v>243</v>
      </c>
      <c r="AL668" s="27">
        <f>0</f>
        <v>0</v>
      </c>
      <c r="AM668" s="27"/>
      <c r="AN668" s="14" t="s">
        <v>243</v>
      </c>
      <c r="AO668" s="14" t="s">
        <v>243</v>
      </c>
      <c r="AP668" s="28" t="s">
        <v>243</v>
      </c>
      <c r="AQ668" s="28"/>
      <c r="AR668" s="14" t="s">
        <v>243</v>
      </c>
      <c r="AS668" s="14" t="s">
        <v>243</v>
      </c>
      <c r="AT668" s="14" t="s">
        <v>243</v>
      </c>
      <c r="AU668" s="14" t="s">
        <v>243</v>
      </c>
      <c r="AV668" s="14" t="s">
        <v>243</v>
      </c>
      <c r="AW668" s="14" t="s">
        <v>243</v>
      </c>
      <c r="AX668" s="14" t="s">
        <v>243</v>
      </c>
      <c r="AY668" s="14" t="s">
        <v>243</v>
      </c>
      <c r="AZ668" s="28" t="s">
        <v>243</v>
      </c>
      <c r="BA668" s="28"/>
      <c r="BB668" s="28"/>
      <c r="BC668" s="14" t="s">
        <v>243</v>
      </c>
    </row>
    <row r="669" spans="1:55" s="1" customFormat="1" ht="33.950000000000003" customHeight="1" x14ac:dyDescent="0.2">
      <c r="A669" s="37" t="s">
        <v>790</v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8" t="s">
        <v>1010</v>
      </c>
      <c r="N669" s="38"/>
      <c r="O669" s="38" t="s">
        <v>67</v>
      </c>
      <c r="P669" s="38"/>
      <c r="Q669" s="38"/>
      <c r="R669" s="38"/>
      <c r="S669" s="38" t="s">
        <v>68</v>
      </c>
      <c r="T669" s="38"/>
      <c r="U669" s="38"/>
      <c r="V669" s="33">
        <f>0</f>
        <v>0</v>
      </c>
      <c r="W669" s="33"/>
      <c r="X669" s="34" t="s">
        <v>243</v>
      </c>
      <c r="Y669" s="34"/>
      <c r="Z669" s="33">
        <f>0</f>
        <v>0</v>
      </c>
      <c r="AA669" s="33"/>
      <c r="AB669" s="4" t="s">
        <v>243</v>
      </c>
      <c r="AC669" s="33">
        <f>0</f>
        <v>0</v>
      </c>
      <c r="AD669" s="33"/>
      <c r="AE669" s="4" t="s">
        <v>243</v>
      </c>
      <c r="AF669" s="33">
        <f>0</f>
        <v>0</v>
      </c>
      <c r="AG669" s="33"/>
      <c r="AH669" s="4" t="s">
        <v>243</v>
      </c>
      <c r="AI669" s="33">
        <f>0</f>
        <v>0</v>
      </c>
      <c r="AJ669" s="33"/>
      <c r="AK669" s="4" t="s">
        <v>243</v>
      </c>
      <c r="AL669" s="33">
        <f>0</f>
        <v>0</v>
      </c>
      <c r="AM669" s="33"/>
      <c r="AN669" s="4" t="s">
        <v>243</v>
      </c>
      <c r="AO669" s="4" t="s">
        <v>243</v>
      </c>
      <c r="AP669" s="34" t="s">
        <v>243</v>
      </c>
      <c r="AQ669" s="34"/>
      <c r="AR669" s="4" t="s">
        <v>243</v>
      </c>
      <c r="AS669" s="4" t="s">
        <v>243</v>
      </c>
      <c r="AT669" s="4" t="s">
        <v>243</v>
      </c>
      <c r="AU669" s="4" t="s">
        <v>243</v>
      </c>
      <c r="AV669" s="4" t="s">
        <v>243</v>
      </c>
      <c r="AW669" s="4" t="s">
        <v>243</v>
      </c>
      <c r="AX669" s="4" t="s">
        <v>243</v>
      </c>
      <c r="AY669" s="4" t="s">
        <v>243</v>
      </c>
      <c r="AZ669" s="34" t="s">
        <v>243</v>
      </c>
      <c r="BA669" s="34"/>
      <c r="BB669" s="34"/>
      <c r="BC669" s="4" t="s">
        <v>243</v>
      </c>
    </row>
    <row r="670" spans="1:55" s="1" customFormat="1" ht="14.1" customHeight="1" x14ac:dyDescent="0.2">
      <c r="A670" s="35" t="s">
        <v>779</v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6" t="s">
        <v>16</v>
      </c>
      <c r="N670" s="36"/>
      <c r="O670" s="36" t="s">
        <v>16</v>
      </c>
      <c r="P670" s="36"/>
      <c r="Q670" s="36"/>
      <c r="R670" s="36"/>
      <c r="S670" s="36" t="s">
        <v>16</v>
      </c>
      <c r="T670" s="36"/>
      <c r="U670" s="36"/>
      <c r="V670" s="29" t="s">
        <v>16</v>
      </c>
      <c r="W670" s="29"/>
      <c r="X670" s="32" t="s">
        <v>16</v>
      </c>
      <c r="Y670" s="32"/>
      <c r="Z670" s="29" t="s">
        <v>16</v>
      </c>
      <c r="AA670" s="29"/>
      <c r="AB670" s="12" t="s">
        <v>16</v>
      </c>
      <c r="AC670" s="29" t="s">
        <v>16</v>
      </c>
      <c r="AD670" s="29"/>
      <c r="AE670" s="12" t="s">
        <v>16</v>
      </c>
      <c r="AF670" s="29" t="s">
        <v>16</v>
      </c>
      <c r="AG670" s="29"/>
      <c r="AH670" s="12" t="s">
        <v>16</v>
      </c>
      <c r="AI670" s="29" t="s">
        <v>16</v>
      </c>
      <c r="AJ670" s="29"/>
      <c r="AK670" s="12" t="s">
        <v>16</v>
      </c>
      <c r="AL670" s="29" t="s">
        <v>16</v>
      </c>
      <c r="AM670" s="29"/>
      <c r="AN670" s="12" t="s">
        <v>16</v>
      </c>
      <c r="AO670" s="7" t="s">
        <v>16</v>
      </c>
      <c r="AP670" s="32" t="s">
        <v>16</v>
      </c>
      <c r="AQ670" s="32"/>
      <c r="AR670" s="7" t="s">
        <v>16</v>
      </c>
      <c r="AS670" s="12" t="s">
        <v>16</v>
      </c>
      <c r="AT670" s="7" t="s">
        <v>16</v>
      </c>
      <c r="AU670" s="12" t="s">
        <v>16</v>
      </c>
      <c r="AV670" s="7" t="s">
        <v>16</v>
      </c>
      <c r="AW670" s="12" t="s">
        <v>16</v>
      </c>
      <c r="AX670" s="7" t="s">
        <v>16</v>
      </c>
      <c r="AY670" s="12" t="s">
        <v>16</v>
      </c>
      <c r="AZ670" s="29" t="s">
        <v>16</v>
      </c>
      <c r="BA670" s="29"/>
      <c r="BB670" s="29"/>
      <c r="BC670" s="12" t="s">
        <v>16</v>
      </c>
    </row>
    <row r="671" spans="1:55" s="1" customFormat="1" ht="14.1" customHeight="1" x14ac:dyDescent="0.2">
      <c r="A671" s="30" t="s">
        <v>771</v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1" t="s">
        <v>1011</v>
      </c>
      <c r="N671" s="31"/>
      <c r="O671" s="31" t="s">
        <v>67</v>
      </c>
      <c r="P671" s="31"/>
      <c r="Q671" s="31"/>
      <c r="R671" s="31"/>
      <c r="S671" s="31" t="s">
        <v>68</v>
      </c>
      <c r="T671" s="31"/>
      <c r="U671" s="31"/>
      <c r="V671" s="27">
        <f>0</f>
        <v>0</v>
      </c>
      <c r="W671" s="27"/>
      <c r="X671" s="28" t="s">
        <v>243</v>
      </c>
      <c r="Y671" s="28"/>
      <c r="Z671" s="27">
        <f>0</f>
        <v>0</v>
      </c>
      <c r="AA671" s="27"/>
      <c r="AB671" s="14" t="s">
        <v>243</v>
      </c>
      <c r="AC671" s="27">
        <f>0</f>
        <v>0</v>
      </c>
      <c r="AD671" s="27"/>
      <c r="AE671" s="14" t="s">
        <v>243</v>
      </c>
      <c r="AF671" s="27">
        <f>0</f>
        <v>0</v>
      </c>
      <c r="AG671" s="27"/>
      <c r="AH671" s="14" t="s">
        <v>243</v>
      </c>
      <c r="AI671" s="27">
        <f>0</f>
        <v>0</v>
      </c>
      <c r="AJ671" s="27"/>
      <c r="AK671" s="14" t="s">
        <v>243</v>
      </c>
      <c r="AL671" s="27">
        <f>0</f>
        <v>0</v>
      </c>
      <c r="AM671" s="27"/>
      <c r="AN671" s="14" t="s">
        <v>243</v>
      </c>
      <c r="AO671" s="14" t="s">
        <v>243</v>
      </c>
      <c r="AP671" s="28" t="s">
        <v>243</v>
      </c>
      <c r="AQ671" s="28"/>
      <c r="AR671" s="14" t="s">
        <v>243</v>
      </c>
      <c r="AS671" s="14" t="s">
        <v>243</v>
      </c>
      <c r="AT671" s="14" t="s">
        <v>243</v>
      </c>
      <c r="AU671" s="14" t="s">
        <v>243</v>
      </c>
      <c r="AV671" s="14" t="s">
        <v>243</v>
      </c>
      <c r="AW671" s="14" t="s">
        <v>243</v>
      </c>
      <c r="AX671" s="14" t="s">
        <v>243</v>
      </c>
      <c r="AY671" s="14" t="s">
        <v>243</v>
      </c>
      <c r="AZ671" s="28" t="s">
        <v>243</v>
      </c>
      <c r="BA671" s="28"/>
      <c r="BB671" s="28"/>
      <c r="BC671" s="14" t="s">
        <v>243</v>
      </c>
    </row>
    <row r="672" spans="1:55" s="1" customFormat="1" ht="33.950000000000003" customHeight="1" x14ac:dyDescent="0.2">
      <c r="A672" s="37" t="s">
        <v>793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 t="s">
        <v>1012</v>
      </c>
      <c r="N672" s="38"/>
      <c r="O672" s="38" t="s">
        <v>67</v>
      </c>
      <c r="P672" s="38"/>
      <c r="Q672" s="38"/>
      <c r="R672" s="38"/>
      <c r="S672" s="38" t="s">
        <v>68</v>
      </c>
      <c r="T672" s="38"/>
      <c r="U672" s="38"/>
      <c r="V672" s="33">
        <f>0</f>
        <v>0</v>
      </c>
      <c r="W672" s="33"/>
      <c r="X672" s="34" t="s">
        <v>243</v>
      </c>
      <c r="Y672" s="34"/>
      <c r="Z672" s="33">
        <f>0</f>
        <v>0</v>
      </c>
      <c r="AA672" s="33"/>
      <c r="AB672" s="4" t="s">
        <v>243</v>
      </c>
      <c r="AC672" s="33">
        <f>0</f>
        <v>0</v>
      </c>
      <c r="AD672" s="33"/>
      <c r="AE672" s="4" t="s">
        <v>243</v>
      </c>
      <c r="AF672" s="33">
        <f>0</f>
        <v>0</v>
      </c>
      <c r="AG672" s="33"/>
      <c r="AH672" s="4" t="s">
        <v>243</v>
      </c>
      <c r="AI672" s="33">
        <f>0</f>
        <v>0</v>
      </c>
      <c r="AJ672" s="33"/>
      <c r="AK672" s="4" t="s">
        <v>243</v>
      </c>
      <c r="AL672" s="33">
        <f>0</f>
        <v>0</v>
      </c>
      <c r="AM672" s="33"/>
      <c r="AN672" s="4" t="s">
        <v>243</v>
      </c>
      <c r="AO672" s="4" t="s">
        <v>243</v>
      </c>
      <c r="AP672" s="34" t="s">
        <v>243</v>
      </c>
      <c r="AQ672" s="34"/>
      <c r="AR672" s="4" t="s">
        <v>243</v>
      </c>
      <c r="AS672" s="4" t="s">
        <v>243</v>
      </c>
      <c r="AT672" s="4" t="s">
        <v>243</v>
      </c>
      <c r="AU672" s="4" t="s">
        <v>243</v>
      </c>
      <c r="AV672" s="4" t="s">
        <v>243</v>
      </c>
      <c r="AW672" s="4" t="s">
        <v>243</v>
      </c>
      <c r="AX672" s="4" t="s">
        <v>243</v>
      </c>
      <c r="AY672" s="4" t="s">
        <v>243</v>
      </c>
      <c r="AZ672" s="34" t="s">
        <v>243</v>
      </c>
      <c r="BA672" s="34"/>
      <c r="BB672" s="34"/>
      <c r="BC672" s="4" t="s">
        <v>243</v>
      </c>
    </row>
    <row r="673" spans="1:55" s="1" customFormat="1" ht="14.1" customHeight="1" x14ac:dyDescent="0.2">
      <c r="A673" s="35" t="s">
        <v>779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6" t="s">
        <v>16</v>
      </c>
      <c r="N673" s="36"/>
      <c r="O673" s="36" t="s">
        <v>16</v>
      </c>
      <c r="P673" s="36"/>
      <c r="Q673" s="36"/>
      <c r="R673" s="36"/>
      <c r="S673" s="36" t="s">
        <v>16</v>
      </c>
      <c r="T673" s="36"/>
      <c r="U673" s="36"/>
      <c r="V673" s="29" t="s">
        <v>16</v>
      </c>
      <c r="W673" s="29"/>
      <c r="X673" s="29" t="s">
        <v>16</v>
      </c>
      <c r="Y673" s="29"/>
      <c r="Z673" s="29" t="s">
        <v>16</v>
      </c>
      <c r="AA673" s="29"/>
      <c r="AB673" s="7" t="s">
        <v>16</v>
      </c>
      <c r="AC673" s="29" t="s">
        <v>16</v>
      </c>
      <c r="AD673" s="29"/>
      <c r="AE673" s="7" t="s">
        <v>16</v>
      </c>
      <c r="AF673" s="29" t="s">
        <v>16</v>
      </c>
      <c r="AG673" s="29"/>
      <c r="AH673" s="7" t="s">
        <v>16</v>
      </c>
      <c r="AI673" s="29" t="s">
        <v>16</v>
      </c>
      <c r="AJ673" s="29"/>
      <c r="AK673" s="7" t="s">
        <v>16</v>
      </c>
      <c r="AL673" s="29" t="s">
        <v>16</v>
      </c>
      <c r="AM673" s="29"/>
      <c r="AN673" s="7" t="s">
        <v>16</v>
      </c>
      <c r="AO673" s="12" t="s">
        <v>16</v>
      </c>
      <c r="AP673" s="32" t="s">
        <v>16</v>
      </c>
      <c r="AQ673" s="32"/>
      <c r="AR673" s="12" t="s">
        <v>16</v>
      </c>
      <c r="AS673" s="12" t="s">
        <v>16</v>
      </c>
      <c r="AT673" s="12" t="s">
        <v>16</v>
      </c>
      <c r="AU673" s="12" t="s">
        <v>16</v>
      </c>
      <c r="AV673" s="12" t="s">
        <v>16</v>
      </c>
      <c r="AW673" s="12" t="s">
        <v>16</v>
      </c>
      <c r="AX673" s="12" t="s">
        <v>16</v>
      </c>
      <c r="AY673" s="12" t="s">
        <v>16</v>
      </c>
      <c r="AZ673" s="32" t="s">
        <v>16</v>
      </c>
      <c r="BA673" s="32"/>
      <c r="BB673" s="32"/>
      <c r="BC673" s="12" t="s">
        <v>16</v>
      </c>
    </row>
    <row r="674" spans="1:55" s="1" customFormat="1" ht="14.1" customHeight="1" x14ac:dyDescent="0.2">
      <c r="A674" s="30" t="s">
        <v>771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1" t="s">
        <v>1013</v>
      </c>
      <c r="N674" s="31"/>
      <c r="O674" s="31" t="s">
        <v>67</v>
      </c>
      <c r="P674" s="31"/>
      <c r="Q674" s="31"/>
      <c r="R674" s="31"/>
      <c r="S674" s="31" t="s">
        <v>68</v>
      </c>
      <c r="T674" s="31"/>
      <c r="U674" s="31"/>
      <c r="V674" s="27">
        <f>0</f>
        <v>0</v>
      </c>
      <c r="W674" s="27"/>
      <c r="X674" s="28" t="s">
        <v>243</v>
      </c>
      <c r="Y674" s="28"/>
      <c r="Z674" s="27">
        <f>0</f>
        <v>0</v>
      </c>
      <c r="AA674" s="27"/>
      <c r="AB674" s="14" t="s">
        <v>243</v>
      </c>
      <c r="AC674" s="27">
        <f>0</f>
        <v>0</v>
      </c>
      <c r="AD674" s="27"/>
      <c r="AE674" s="14" t="s">
        <v>243</v>
      </c>
      <c r="AF674" s="27">
        <f>0</f>
        <v>0</v>
      </c>
      <c r="AG674" s="27"/>
      <c r="AH674" s="14" t="s">
        <v>243</v>
      </c>
      <c r="AI674" s="27">
        <f>0</f>
        <v>0</v>
      </c>
      <c r="AJ674" s="27"/>
      <c r="AK674" s="14" t="s">
        <v>243</v>
      </c>
      <c r="AL674" s="27">
        <f>0</f>
        <v>0</v>
      </c>
      <c r="AM674" s="27"/>
      <c r="AN674" s="14" t="s">
        <v>243</v>
      </c>
      <c r="AO674" s="14" t="s">
        <v>243</v>
      </c>
      <c r="AP674" s="28" t="s">
        <v>243</v>
      </c>
      <c r="AQ674" s="28"/>
      <c r="AR674" s="14" t="s">
        <v>243</v>
      </c>
      <c r="AS674" s="14" t="s">
        <v>243</v>
      </c>
      <c r="AT674" s="14" t="s">
        <v>243</v>
      </c>
      <c r="AU674" s="14" t="s">
        <v>243</v>
      </c>
      <c r="AV674" s="14" t="s">
        <v>243</v>
      </c>
      <c r="AW674" s="14" t="s">
        <v>243</v>
      </c>
      <c r="AX674" s="14" t="s">
        <v>243</v>
      </c>
      <c r="AY674" s="14" t="s">
        <v>243</v>
      </c>
      <c r="AZ674" s="28" t="s">
        <v>243</v>
      </c>
      <c r="BA674" s="28"/>
      <c r="BB674" s="28"/>
      <c r="BC674" s="14" t="s">
        <v>243</v>
      </c>
    </row>
    <row r="675" spans="1:55" s="1" customFormat="1" ht="24" customHeight="1" x14ac:dyDescent="0.2">
      <c r="A675" s="37" t="s">
        <v>797</v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8" t="s">
        <v>1014</v>
      </c>
      <c r="N675" s="38"/>
      <c r="O675" s="38" t="s">
        <v>67</v>
      </c>
      <c r="P675" s="38"/>
      <c r="Q675" s="38"/>
      <c r="R675" s="38"/>
      <c r="S675" s="38" t="s">
        <v>68</v>
      </c>
      <c r="T675" s="38"/>
      <c r="U675" s="38"/>
      <c r="V675" s="33">
        <f>0</f>
        <v>0</v>
      </c>
      <c r="W675" s="33"/>
      <c r="X675" s="34" t="s">
        <v>243</v>
      </c>
      <c r="Y675" s="34"/>
      <c r="Z675" s="33">
        <f>0</f>
        <v>0</v>
      </c>
      <c r="AA675" s="33"/>
      <c r="AB675" s="4" t="s">
        <v>243</v>
      </c>
      <c r="AC675" s="33">
        <f>0</f>
        <v>0</v>
      </c>
      <c r="AD675" s="33"/>
      <c r="AE675" s="4" t="s">
        <v>243</v>
      </c>
      <c r="AF675" s="33">
        <f>0</f>
        <v>0</v>
      </c>
      <c r="AG675" s="33"/>
      <c r="AH675" s="4" t="s">
        <v>243</v>
      </c>
      <c r="AI675" s="33">
        <f>0</f>
        <v>0</v>
      </c>
      <c r="AJ675" s="33"/>
      <c r="AK675" s="4" t="s">
        <v>243</v>
      </c>
      <c r="AL675" s="33">
        <f>0</f>
        <v>0</v>
      </c>
      <c r="AM675" s="33"/>
      <c r="AN675" s="4" t="s">
        <v>243</v>
      </c>
      <c r="AO675" s="4" t="s">
        <v>243</v>
      </c>
      <c r="AP675" s="34" t="s">
        <v>243</v>
      </c>
      <c r="AQ675" s="34"/>
      <c r="AR675" s="4" t="s">
        <v>243</v>
      </c>
      <c r="AS675" s="4" t="s">
        <v>243</v>
      </c>
      <c r="AT675" s="4" t="s">
        <v>243</v>
      </c>
      <c r="AU675" s="4" t="s">
        <v>243</v>
      </c>
      <c r="AV675" s="4" t="s">
        <v>243</v>
      </c>
      <c r="AW675" s="4" t="s">
        <v>243</v>
      </c>
      <c r="AX675" s="4" t="s">
        <v>243</v>
      </c>
      <c r="AY675" s="4" t="s">
        <v>243</v>
      </c>
      <c r="AZ675" s="34" t="s">
        <v>243</v>
      </c>
      <c r="BA675" s="34"/>
      <c r="BB675" s="34"/>
      <c r="BC675" s="4" t="s">
        <v>243</v>
      </c>
    </row>
    <row r="676" spans="1:55" s="1" customFormat="1" ht="14.1" customHeight="1" x14ac:dyDescent="0.2">
      <c r="A676" s="35" t="s">
        <v>779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6" t="s">
        <v>16</v>
      </c>
      <c r="N676" s="36"/>
      <c r="O676" s="36" t="s">
        <v>16</v>
      </c>
      <c r="P676" s="36"/>
      <c r="Q676" s="36"/>
      <c r="R676" s="36"/>
      <c r="S676" s="36" t="s">
        <v>16</v>
      </c>
      <c r="T676" s="36"/>
      <c r="U676" s="36"/>
      <c r="V676" s="29" t="s">
        <v>16</v>
      </c>
      <c r="W676" s="29"/>
      <c r="X676" s="29" t="s">
        <v>16</v>
      </c>
      <c r="Y676" s="29"/>
      <c r="Z676" s="29" t="s">
        <v>16</v>
      </c>
      <c r="AA676" s="29"/>
      <c r="AB676" s="7" t="s">
        <v>16</v>
      </c>
      <c r="AC676" s="29" t="s">
        <v>16</v>
      </c>
      <c r="AD676" s="29"/>
      <c r="AE676" s="7" t="s">
        <v>16</v>
      </c>
      <c r="AF676" s="29" t="s">
        <v>16</v>
      </c>
      <c r="AG676" s="29"/>
      <c r="AH676" s="7" t="s">
        <v>16</v>
      </c>
      <c r="AI676" s="29" t="s">
        <v>16</v>
      </c>
      <c r="AJ676" s="29"/>
      <c r="AK676" s="7" t="s">
        <v>16</v>
      </c>
      <c r="AL676" s="29" t="s">
        <v>16</v>
      </c>
      <c r="AM676" s="29"/>
      <c r="AN676" s="7" t="s">
        <v>16</v>
      </c>
      <c r="AO676" s="12" t="s">
        <v>16</v>
      </c>
      <c r="AP676" s="32" t="s">
        <v>16</v>
      </c>
      <c r="AQ676" s="32"/>
      <c r="AR676" s="12" t="s">
        <v>16</v>
      </c>
      <c r="AS676" s="12" t="s">
        <v>16</v>
      </c>
      <c r="AT676" s="12" t="s">
        <v>16</v>
      </c>
      <c r="AU676" s="12" t="s">
        <v>16</v>
      </c>
      <c r="AV676" s="12" t="s">
        <v>16</v>
      </c>
      <c r="AW676" s="12" t="s">
        <v>16</v>
      </c>
      <c r="AX676" s="12" t="s">
        <v>16</v>
      </c>
      <c r="AY676" s="12" t="s">
        <v>16</v>
      </c>
      <c r="AZ676" s="32" t="s">
        <v>16</v>
      </c>
      <c r="BA676" s="32"/>
      <c r="BB676" s="32"/>
      <c r="BC676" s="12" t="s">
        <v>16</v>
      </c>
    </row>
    <row r="677" spans="1:55" s="1" customFormat="1" ht="14.1" customHeight="1" x14ac:dyDescent="0.2">
      <c r="A677" s="30" t="s">
        <v>771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1" t="s">
        <v>1015</v>
      </c>
      <c r="N677" s="31"/>
      <c r="O677" s="31" t="s">
        <v>67</v>
      </c>
      <c r="P677" s="31"/>
      <c r="Q677" s="31"/>
      <c r="R677" s="31"/>
      <c r="S677" s="31" t="s">
        <v>68</v>
      </c>
      <c r="T677" s="31"/>
      <c r="U677" s="31"/>
      <c r="V677" s="27">
        <f>0</f>
        <v>0</v>
      </c>
      <c r="W677" s="27"/>
      <c r="X677" s="28" t="s">
        <v>243</v>
      </c>
      <c r="Y677" s="28"/>
      <c r="Z677" s="27">
        <f>0</f>
        <v>0</v>
      </c>
      <c r="AA677" s="27"/>
      <c r="AB677" s="14" t="s">
        <v>243</v>
      </c>
      <c r="AC677" s="27">
        <f>0</f>
        <v>0</v>
      </c>
      <c r="AD677" s="27"/>
      <c r="AE677" s="14" t="s">
        <v>243</v>
      </c>
      <c r="AF677" s="27">
        <f>0</f>
        <v>0</v>
      </c>
      <c r="AG677" s="27"/>
      <c r="AH677" s="14" t="s">
        <v>243</v>
      </c>
      <c r="AI677" s="27">
        <f>0</f>
        <v>0</v>
      </c>
      <c r="AJ677" s="27"/>
      <c r="AK677" s="14" t="s">
        <v>243</v>
      </c>
      <c r="AL677" s="27">
        <f>0</f>
        <v>0</v>
      </c>
      <c r="AM677" s="27"/>
      <c r="AN677" s="14" t="s">
        <v>243</v>
      </c>
      <c r="AO677" s="14" t="s">
        <v>243</v>
      </c>
      <c r="AP677" s="28" t="s">
        <v>243</v>
      </c>
      <c r="AQ677" s="28"/>
      <c r="AR677" s="14" t="s">
        <v>243</v>
      </c>
      <c r="AS677" s="14" t="s">
        <v>243</v>
      </c>
      <c r="AT677" s="14" t="s">
        <v>243</v>
      </c>
      <c r="AU677" s="14" t="s">
        <v>243</v>
      </c>
      <c r="AV677" s="14" t="s">
        <v>243</v>
      </c>
      <c r="AW677" s="14" t="s">
        <v>243</v>
      </c>
      <c r="AX677" s="14" t="s">
        <v>243</v>
      </c>
      <c r="AY677" s="14" t="s">
        <v>243</v>
      </c>
      <c r="AZ677" s="28" t="s">
        <v>243</v>
      </c>
      <c r="BA677" s="28"/>
      <c r="BB677" s="28"/>
      <c r="BC677" s="14" t="s">
        <v>243</v>
      </c>
    </row>
    <row r="678" spans="1:55" s="1" customFormat="1" ht="14.1" customHeight="1" x14ac:dyDescent="0.2">
      <c r="A678" s="37" t="s">
        <v>800</v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8" t="s">
        <v>1016</v>
      </c>
      <c r="N678" s="38"/>
      <c r="O678" s="38" t="s">
        <v>67</v>
      </c>
      <c r="P678" s="38"/>
      <c r="Q678" s="38"/>
      <c r="R678" s="38"/>
      <c r="S678" s="38" t="s">
        <v>68</v>
      </c>
      <c r="T678" s="38"/>
      <c r="U678" s="38"/>
      <c r="V678" s="33">
        <f>384504.48</f>
        <v>384504.48</v>
      </c>
      <c r="W678" s="33"/>
      <c r="X678" s="34" t="s">
        <v>243</v>
      </c>
      <c r="Y678" s="34"/>
      <c r="Z678" s="33">
        <f>0</f>
        <v>0</v>
      </c>
      <c r="AA678" s="33"/>
      <c r="AB678" s="4" t="s">
        <v>243</v>
      </c>
      <c r="AC678" s="33">
        <f>0</f>
        <v>0</v>
      </c>
      <c r="AD678" s="33"/>
      <c r="AE678" s="4" t="s">
        <v>243</v>
      </c>
      <c r="AF678" s="33">
        <f>0</f>
        <v>0</v>
      </c>
      <c r="AG678" s="33"/>
      <c r="AH678" s="4" t="s">
        <v>243</v>
      </c>
      <c r="AI678" s="33">
        <f>0</f>
        <v>0</v>
      </c>
      <c r="AJ678" s="33"/>
      <c r="AK678" s="4" t="s">
        <v>243</v>
      </c>
      <c r="AL678" s="33">
        <f>384504.48</f>
        <v>384504.48</v>
      </c>
      <c r="AM678" s="33"/>
      <c r="AN678" s="4" t="s">
        <v>243</v>
      </c>
      <c r="AO678" s="4" t="s">
        <v>243</v>
      </c>
      <c r="AP678" s="34" t="s">
        <v>243</v>
      </c>
      <c r="AQ678" s="34"/>
      <c r="AR678" s="4" t="s">
        <v>243</v>
      </c>
      <c r="AS678" s="4" t="s">
        <v>243</v>
      </c>
      <c r="AT678" s="4" t="s">
        <v>243</v>
      </c>
      <c r="AU678" s="4" t="s">
        <v>243</v>
      </c>
      <c r="AV678" s="4" t="s">
        <v>243</v>
      </c>
      <c r="AW678" s="4" t="s">
        <v>243</v>
      </c>
      <c r="AX678" s="4" t="s">
        <v>243</v>
      </c>
      <c r="AY678" s="4" t="s">
        <v>243</v>
      </c>
      <c r="AZ678" s="34" t="s">
        <v>243</v>
      </c>
      <c r="BA678" s="34"/>
      <c r="BB678" s="34"/>
      <c r="BC678" s="4" t="s">
        <v>243</v>
      </c>
    </row>
    <row r="679" spans="1:55" s="1" customFormat="1" ht="14.1" customHeight="1" x14ac:dyDescent="0.2">
      <c r="A679" s="35" t="s">
        <v>775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6" t="s">
        <v>16</v>
      </c>
      <c r="N679" s="36"/>
      <c r="O679" s="36" t="s">
        <v>16</v>
      </c>
      <c r="P679" s="36"/>
      <c r="Q679" s="36"/>
      <c r="R679" s="36"/>
      <c r="S679" s="36" t="s">
        <v>16</v>
      </c>
      <c r="T679" s="36"/>
      <c r="U679" s="36"/>
      <c r="V679" s="29" t="s">
        <v>16</v>
      </c>
      <c r="W679" s="29"/>
      <c r="X679" s="32" t="s">
        <v>16</v>
      </c>
      <c r="Y679" s="32"/>
      <c r="Z679" s="29" t="s">
        <v>16</v>
      </c>
      <c r="AA679" s="29"/>
      <c r="AB679" s="12" t="s">
        <v>16</v>
      </c>
      <c r="AC679" s="29" t="s">
        <v>16</v>
      </c>
      <c r="AD679" s="29"/>
      <c r="AE679" s="12" t="s">
        <v>16</v>
      </c>
      <c r="AF679" s="29" t="s">
        <v>16</v>
      </c>
      <c r="AG679" s="29"/>
      <c r="AH679" s="12" t="s">
        <v>16</v>
      </c>
      <c r="AI679" s="29" t="s">
        <v>16</v>
      </c>
      <c r="AJ679" s="29"/>
      <c r="AK679" s="12" t="s">
        <v>16</v>
      </c>
      <c r="AL679" s="29" t="s">
        <v>16</v>
      </c>
      <c r="AM679" s="29"/>
      <c r="AN679" s="12" t="s">
        <v>16</v>
      </c>
      <c r="AO679" s="7" t="s">
        <v>16</v>
      </c>
      <c r="AP679" s="32" t="s">
        <v>16</v>
      </c>
      <c r="AQ679" s="32"/>
      <c r="AR679" s="7" t="s">
        <v>16</v>
      </c>
      <c r="AS679" s="12" t="s">
        <v>16</v>
      </c>
      <c r="AT679" s="7" t="s">
        <v>16</v>
      </c>
      <c r="AU679" s="12" t="s">
        <v>16</v>
      </c>
      <c r="AV679" s="7" t="s">
        <v>16</v>
      </c>
      <c r="AW679" s="12" t="s">
        <v>16</v>
      </c>
      <c r="AX679" s="7" t="s">
        <v>16</v>
      </c>
      <c r="AY679" s="12" t="s">
        <v>16</v>
      </c>
      <c r="AZ679" s="29" t="s">
        <v>16</v>
      </c>
      <c r="BA679" s="29"/>
      <c r="BB679" s="29"/>
      <c r="BC679" s="12" t="s">
        <v>16</v>
      </c>
    </row>
    <row r="680" spans="1:55" s="1" customFormat="1" ht="14.1" customHeight="1" x14ac:dyDescent="0.2">
      <c r="A680" s="30" t="s">
        <v>771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1" t="s">
        <v>1017</v>
      </c>
      <c r="N680" s="31"/>
      <c r="O680" s="31" t="s">
        <v>67</v>
      </c>
      <c r="P680" s="31"/>
      <c r="Q680" s="31"/>
      <c r="R680" s="31"/>
      <c r="S680" s="31" t="s">
        <v>68</v>
      </c>
      <c r="T680" s="31"/>
      <c r="U680" s="31"/>
      <c r="V680" s="27">
        <f>305841.13</f>
        <v>305841.13</v>
      </c>
      <c r="W680" s="27"/>
      <c r="X680" s="28" t="s">
        <v>243</v>
      </c>
      <c r="Y680" s="28"/>
      <c r="Z680" s="27">
        <f>0</f>
        <v>0</v>
      </c>
      <c r="AA680" s="27"/>
      <c r="AB680" s="14" t="s">
        <v>243</v>
      </c>
      <c r="AC680" s="27">
        <f>0</f>
        <v>0</v>
      </c>
      <c r="AD680" s="27"/>
      <c r="AE680" s="14" t="s">
        <v>243</v>
      </c>
      <c r="AF680" s="27">
        <f>0</f>
        <v>0</v>
      </c>
      <c r="AG680" s="27"/>
      <c r="AH680" s="14" t="s">
        <v>243</v>
      </c>
      <c r="AI680" s="27">
        <f>0</f>
        <v>0</v>
      </c>
      <c r="AJ680" s="27"/>
      <c r="AK680" s="14" t="s">
        <v>243</v>
      </c>
      <c r="AL680" s="27">
        <f>305841.13</f>
        <v>305841.13</v>
      </c>
      <c r="AM680" s="27"/>
      <c r="AN680" s="14" t="s">
        <v>243</v>
      </c>
      <c r="AO680" s="14" t="s">
        <v>243</v>
      </c>
      <c r="AP680" s="28" t="s">
        <v>243</v>
      </c>
      <c r="AQ680" s="28"/>
      <c r="AR680" s="14" t="s">
        <v>243</v>
      </c>
      <c r="AS680" s="14" t="s">
        <v>243</v>
      </c>
      <c r="AT680" s="14" t="s">
        <v>243</v>
      </c>
      <c r="AU680" s="14" t="s">
        <v>243</v>
      </c>
      <c r="AV680" s="14" t="s">
        <v>243</v>
      </c>
      <c r="AW680" s="14" t="s">
        <v>243</v>
      </c>
      <c r="AX680" s="14" t="s">
        <v>243</v>
      </c>
      <c r="AY680" s="14" t="s">
        <v>243</v>
      </c>
      <c r="AZ680" s="28" t="s">
        <v>243</v>
      </c>
      <c r="BA680" s="28"/>
      <c r="BB680" s="28"/>
      <c r="BC680" s="14" t="s">
        <v>243</v>
      </c>
    </row>
    <row r="681" spans="1:55" s="1" customFormat="1" ht="14.1" customHeight="1" x14ac:dyDescent="0.2">
      <c r="A681" s="37" t="s">
        <v>1018</v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8" t="s">
        <v>1019</v>
      </c>
      <c r="N681" s="38"/>
      <c r="O681" s="38" t="s">
        <v>67</v>
      </c>
      <c r="P681" s="38"/>
      <c r="Q681" s="38"/>
      <c r="R681" s="38"/>
      <c r="S681" s="38" t="s">
        <v>68</v>
      </c>
      <c r="T681" s="38"/>
      <c r="U681" s="38"/>
      <c r="V681" s="33">
        <f>0</f>
        <v>0</v>
      </c>
      <c r="W681" s="33"/>
      <c r="X681" s="34" t="s">
        <v>243</v>
      </c>
      <c r="Y681" s="34"/>
      <c r="Z681" s="33">
        <f>0</f>
        <v>0</v>
      </c>
      <c r="AA681" s="33"/>
      <c r="AB681" s="4" t="s">
        <v>243</v>
      </c>
      <c r="AC681" s="33">
        <f>0</f>
        <v>0</v>
      </c>
      <c r="AD681" s="33"/>
      <c r="AE681" s="4" t="s">
        <v>243</v>
      </c>
      <c r="AF681" s="33">
        <f>0</f>
        <v>0</v>
      </c>
      <c r="AG681" s="33"/>
      <c r="AH681" s="4" t="s">
        <v>243</v>
      </c>
      <c r="AI681" s="33">
        <f>0</f>
        <v>0</v>
      </c>
      <c r="AJ681" s="33"/>
      <c r="AK681" s="4" t="s">
        <v>243</v>
      </c>
      <c r="AL681" s="33">
        <f>0</f>
        <v>0</v>
      </c>
      <c r="AM681" s="33"/>
      <c r="AN681" s="4" t="s">
        <v>243</v>
      </c>
      <c r="AO681" s="4" t="s">
        <v>243</v>
      </c>
      <c r="AP681" s="34" t="s">
        <v>243</v>
      </c>
      <c r="AQ681" s="34"/>
      <c r="AR681" s="4" t="s">
        <v>243</v>
      </c>
      <c r="AS681" s="4" t="s">
        <v>243</v>
      </c>
      <c r="AT681" s="4" t="s">
        <v>243</v>
      </c>
      <c r="AU681" s="4" t="s">
        <v>243</v>
      </c>
      <c r="AV681" s="4" t="s">
        <v>243</v>
      </c>
      <c r="AW681" s="4" t="s">
        <v>243</v>
      </c>
      <c r="AX681" s="4" t="s">
        <v>243</v>
      </c>
      <c r="AY681" s="4" t="s">
        <v>243</v>
      </c>
      <c r="AZ681" s="34" t="s">
        <v>243</v>
      </c>
      <c r="BA681" s="34"/>
      <c r="BB681" s="34"/>
      <c r="BC681" s="4" t="s">
        <v>243</v>
      </c>
    </row>
    <row r="682" spans="1:55" s="1" customFormat="1" ht="14.1" customHeight="1" x14ac:dyDescent="0.2">
      <c r="A682" s="35" t="s">
        <v>779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6" t="s">
        <v>16</v>
      </c>
      <c r="N682" s="36"/>
      <c r="O682" s="36" t="s">
        <v>16</v>
      </c>
      <c r="P682" s="36"/>
      <c r="Q682" s="36"/>
      <c r="R682" s="36"/>
      <c r="S682" s="36" t="s">
        <v>16</v>
      </c>
      <c r="T682" s="36"/>
      <c r="U682" s="36"/>
      <c r="V682" s="29" t="s">
        <v>16</v>
      </c>
      <c r="W682" s="29"/>
      <c r="X682" s="32" t="s">
        <v>16</v>
      </c>
      <c r="Y682" s="32"/>
      <c r="Z682" s="29" t="s">
        <v>16</v>
      </c>
      <c r="AA682" s="29"/>
      <c r="AB682" s="12" t="s">
        <v>16</v>
      </c>
      <c r="AC682" s="29" t="s">
        <v>16</v>
      </c>
      <c r="AD682" s="29"/>
      <c r="AE682" s="12" t="s">
        <v>16</v>
      </c>
      <c r="AF682" s="29" t="s">
        <v>16</v>
      </c>
      <c r="AG682" s="29"/>
      <c r="AH682" s="12" t="s">
        <v>16</v>
      </c>
      <c r="AI682" s="29" t="s">
        <v>16</v>
      </c>
      <c r="AJ682" s="29"/>
      <c r="AK682" s="12" t="s">
        <v>16</v>
      </c>
      <c r="AL682" s="29" t="s">
        <v>16</v>
      </c>
      <c r="AM682" s="29"/>
      <c r="AN682" s="12" t="s">
        <v>16</v>
      </c>
      <c r="AO682" s="7" t="s">
        <v>16</v>
      </c>
      <c r="AP682" s="32" t="s">
        <v>16</v>
      </c>
      <c r="AQ682" s="32"/>
      <c r="AR682" s="7" t="s">
        <v>16</v>
      </c>
      <c r="AS682" s="12" t="s">
        <v>16</v>
      </c>
      <c r="AT682" s="7" t="s">
        <v>16</v>
      </c>
      <c r="AU682" s="12" t="s">
        <v>16</v>
      </c>
      <c r="AV682" s="7" t="s">
        <v>16</v>
      </c>
      <c r="AW682" s="12" t="s">
        <v>16</v>
      </c>
      <c r="AX682" s="7" t="s">
        <v>16</v>
      </c>
      <c r="AY682" s="12" t="s">
        <v>16</v>
      </c>
      <c r="AZ682" s="29" t="s">
        <v>16</v>
      </c>
      <c r="BA682" s="29"/>
      <c r="BB682" s="29"/>
      <c r="BC682" s="12" t="s">
        <v>16</v>
      </c>
    </row>
    <row r="683" spans="1:55" s="1" customFormat="1" ht="14.1" customHeight="1" x14ac:dyDescent="0.2">
      <c r="A683" s="30" t="s">
        <v>771</v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1" t="s">
        <v>1020</v>
      </c>
      <c r="N683" s="31"/>
      <c r="O683" s="31" t="s">
        <v>67</v>
      </c>
      <c r="P683" s="31"/>
      <c r="Q683" s="31"/>
      <c r="R683" s="31"/>
      <c r="S683" s="31" t="s">
        <v>68</v>
      </c>
      <c r="T683" s="31"/>
      <c r="U683" s="31"/>
      <c r="V683" s="27">
        <f>0</f>
        <v>0</v>
      </c>
      <c r="W683" s="27"/>
      <c r="X683" s="28" t="s">
        <v>243</v>
      </c>
      <c r="Y683" s="28"/>
      <c r="Z683" s="27">
        <f>0</f>
        <v>0</v>
      </c>
      <c r="AA683" s="27"/>
      <c r="AB683" s="14" t="s">
        <v>243</v>
      </c>
      <c r="AC683" s="27">
        <f>0</f>
        <v>0</v>
      </c>
      <c r="AD683" s="27"/>
      <c r="AE683" s="14" t="s">
        <v>243</v>
      </c>
      <c r="AF683" s="27">
        <f>0</f>
        <v>0</v>
      </c>
      <c r="AG683" s="27"/>
      <c r="AH683" s="14" t="s">
        <v>243</v>
      </c>
      <c r="AI683" s="27">
        <f>0</f>
        <v>0</v>
      </c>
      <c r="AJ683" s="27"/>
      <c r="AK683" s="14" t="s">
        <v>243</v>
      </c>
      <c r="AL683" s="27">
        <f>0</f>
        <v>0</v>
      </c>
      <c r="AM683" s="27"/>
      <c r="AN683" s="14" t="s">
        <v>243</v>
      </c>
      <c r="AO683" s="14" t="s">
        <v>243</v>
      </c>
      <c r="AP683" s="28" t="s">
        <v>243</v>
      </c>
      <c r="AQ683" s="28"/>
      <c r="AR683" s="14" t="s">
        <v>243</v>
      </c>
      <c r="AS683" s="14" t="s">
        <v>243</v>
      </c>
      <c r="AT683" s="14" t="s">
        <v>243</v>
      </c>
      <c r="AU683" s="14" t="s">
        <v>243</v>
      </c>
      <c r="AV683" s="14" t="s">
        <v>243</v>
      </c>
      <c r="AW683" s="14" t="s">
        <v>243</v>
      </c>
      <c r="AX683" s="14" t="s">
        <v>243</v>
      </c>
      <c r="AY683" s="14" t="s">
        <v>243</v>
      </c>
      <c r="AZ683" s="28" t="s">
        <v>243</v>
      </c>
      <c r="BA683" s="28"/>
      <c r="BB683" s="28"/>
      <c r="BC683" s="14" t="s">
        <v>243</v>
      </c>
    </row>
    <row r="684" spans="1:55" s="1" customFormat="1" ht="14.1" customHeight="1" x14ac:dyDescent="0.2">
      <c r="A684" s="37" t="s">
        <v>806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8" t="s">
        <v>1021</v>
      </c>
      <c r="N684" s="38"/>
      <c r="O684" s="38" t="s">
        <v>67</v>
      </c>
      <c r="P684" s="38"/>
      <c r="Q684" s="38"/>
      <c r="R684" s="38"/>
      <c r="S684" s="38" t="s">
        <v>68</v>
      </c>
      <c r="T684" s="38"/>
      <c r="U684" s="38"/>
      <c r="V684" s="33">
        <f>0</f>
        <v>0</v>
      </c>
      <c r="W684" s="33"/>
      <c r="X684" s="34" t="s">
        <v>243</v>
      </c>
      <c r="Y684" s="34"/>
      <c r="Z684" s="33">
        <f>0</f>
        <v>0</v>
      </c>
      <c r="AA684" s="33"/>
      <c r="AB684" s="4" t="s">
        <v>243</v>
      </c>
      <c r="AC684" s="33">
        <f>0</f>
        <v>0</v>
      </c>
      <c r="AD684" s="33"/>
      <c r="AE684" s="4" t="s">
        <v>243</v>
      </c>
      <c r="AF684" s="33">
        <f>0</f>
        <v>0</v>
      </c>
      <c r="AG684" s="33"/>
      <c r="AH684" s="4" t="s">
        <v>243</v>
      </c>
      <c r="AI684" s="33">
        <f>0</f>
        <v>0</v>
      </c>
      <c r="AJ684" s="33"/>
      <c r="AK684" s="4" t="s">
        <v>243</v>
      </c>
      <c r="AL684" s="33">
        <f>0</f>
        <v>0</v>
      </c>
      <c r="AM684" s="33"/>
      <c r="AN684" s="4" t="s">
        <v>243</v>
      </c>
      <c r="AO684" s="4" t="s">
        <v>243</v>
      </c>
      <c r="AP684" s="34" t="s">
        <v>243</v>
      </c>
      <c r="AQ684" s="34"/>
      <c r="AR684" s="4" t="s">
        <v>243</v>
      </c>
      <c r="AS684" s="4" t="s">
        <v>243</v>
      </c>
      <c r="AT684" s="4" t="s">
        <v>243</v>
      </c>
      <c r="AU684" s="4" t="s">
        <v>243</v>
      </c>
      <c r="AV684" s="4" t="s">
        <v>243</v>
      </c>
      <c r="AW684" s="4" t="s">
        <v>243</v>
      </c>
      <c r="AX684" s="4" t="s">
        <v>243</v>
      </c>
      <c r="AY684" s="4" t="s">
        <v>243</v>
      </c>
      <c r="AZ684" s="34" t="s">
        <v>243</v>
      </c>
      <c r="BA684" s="34"/>
      <c r="BB684" s="34"/>
      <c r="BC684" s="4" t="s">
        <v>243</v>
      </c>
    </row>
    <row r="685" spans="1:55" s="1" customFormat="1" ht="14.1" customHeight="1" x14ac:dyDescent="0.2">
      <c r="A685" s="35" t="s">
        <v>779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6" t="s">
        <v>16</v>
      </c>
      <c r="N685" s="36"/>
      <c r="O685" s="36" t="s">
        <v>16</v>
      </c>
      <c r="P685" s="36"/>
      <c r="Q685" s="36"/>
      <c r="R685" s="36"/>
      <c r="S685" s="36" t="s">
        <v>16</v>
      </c>
      <c r="T685" s="36"/>
      <c r="U685" s="36"/>
      <c r="V685" s="29" t="s">
        <v>16</v>
      </c>
      <c r="W685" s="29"/>
      <c r="X685" s="32" t="s">
        <v>16</v>
      </c>
      <c r="Y685" s="32"/>
      <c r="Z685" s="29" t="s">
        <v>16</v>
      </c>
      <c r="AA685" s="29"/>
      <c r="AB685" s="12" t="s">
        <v>16</v>
      </c>
      <c r="AC685" s="29" t="s">
        <v>16</v>
      </c>
      <c r="AD685" s="29"/>
      <c r="AE685" s="12" t="s">
        <v>16</v>
      </c>
      <c r="AF685" s="29" t="s">
        <v>16</v>
      </c>
      <c r="AG685" s="29"/>
      <c r="AH685" s="12" t="s">
        <v>16</v>
      </c>
      <c r="AI685" s="29" t="s">
        <v>16</v>
      </c>
      <c r="AJ685" s="29"/>
      <c r="AK685" s="12" t="s">
        <v>16</v>
      </c>
      <c r="AL685" s="29" t="s">
        <v>16</v>
      </c>
      <c r="AM685" s="29"/>
      <c r="AN685" s="12" t="s">
        <v>16</v>
      </c>
      <c r="AO685" s="7" t="s">
        <v>16</v>
      </c>
      <c r="AP685" s="32" t="s">
        <v>16</v>
      </c>
      <c r="AQ685" s="32"/>
      <c r="AR685" s="7" t="s">
        <v>16</v>
      </c>
      <c r="AS685" s="12" t="s">
        <v>16</v>
      </c>
      <c r="AT685" s="7" t="s">
        <v>16</v>
      </c>
      <c r="AU685" s="12" t="s">
        <v>16</v>
      </c>
      <c r="AV685" s="7" t="s">
        <v>16</v>
      </c>
      <c r="AW685" s="12" t="s">
        <v>16</v>
      </c>
      <c r="AX685" s="7" t="s">
        <v>16</v>
      </c>
      <c r="AY685" s="12" t="s">
        <v>16</v>
      </c>
      <c r="AZ685" s="29" t="s">
        <v>16</v>
      </c>
      <c r="BA685" s="29"/>
      <c r="BB685" s="29"/>
      <c r="BC685" s="12" t="s">
        <v>16</v>
      </c>
    </row>
    <row r="686" spans="1:55" s="1" customFormat="1" ht="14.1" customHeight="1" x14ac:dyDescent="0.2">
      <c r="A686" s="30" t="s">
        <v>771</v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1" t="s">
        <v>1022</v>
      </c>
      <c r="N686" s="31"/>
      <c r="O686" s="31" t="s">
        <v>67</v>
      </c>
      <c r="P686" s="31"/>
      <c r="Q686" s="31"/>
      <c r="R686" s="31"/>
      <c r="S686" s="31" t="s">
        <v>68</v>
      </c>
      <c r="T686" s="31"/>
      <c r="U686" s="31"/>
      <c r="V686" s="27">
        <f>0</f>
        <v>0</v>
      </c>
      <c r="W686" s="27"/>
      <c r="X686" s="28" t="s">
        <v>243</v>
      </c>
      <c r="Y686" s="28"/>
      <c r="Z686" s="27">
        <f>0</f>
        <v>0</v>
      </c>
      <c r="AA686" s="27"/>
      <c r="AB686" s="14" t="s">
        <v>243</v>
      </c>
      <c r="AC686" s="27">
        <f>0</f>
        <v>0</v>
      </c>
      <c r="AD686" s="27"/>
      <c r="AE686" s="14" t="s">
        <v>243</v>
      </c>
      <c r="AF686" s="27">
        <f>0</f>
        <v>0</v>
      </c>
      <c r="AG686" s="27"/>
      <c r="AH686" s="14" t="s">
        <v>243</v>
      </c>
      <c r="AI686" s="27">
        <f>0</f>
        <v>0</v>
      </c>
      <c r="AJ686" s="27"/>
      <c r="AK686" s="14" t="s">
        <v>243</v>
      </c>
      <c r="AL686" s="27">
        <f>0</f>
        <v>0</v>
      </c>
      <c r="AM686" s="27"/>
      <c r="AN686" s="14" t="s">
        <v>243</v>
      </c>
      <c r="AO686" s="14" t="s">
        <v>243</v>
      </c>
      <c r="AP686" s="28" t="s">
        <v>243</v>
      </c>
      <c r="AQ686" s="28"/>
      <c r="AR686" s="14" t="s">
        <v>243</v>
      </c>
      <c r="AS686" s="14" t="s">
        <v>243</v>
      </c>
      <c r="AT686" s="14" t="s">
        <v>243</v>
      </c>
      <c r="AU686" s="14" t="s">
        <v>243</v>
      </c>
      <c r="AV686" s="14" t="s">
        <v>243</v>
      </c>
      <c r="AW686" s="14" t="s">
        <v>243</v>
      </c>
      <c r="AX686" s="14" t="s">
        <v>243</v>
      </c>
      <c r="AY686" s="14" t="s">
        <v>243</v>
      </c>
      <c r="AZ686" s="28" t="s">
        <v>243</v>
      </c>
      <c r="BA686" s="28"/>
      <c r="BB686" s="28"/>
      <c r="BC686" s="14" t="s">
        <v>243</v>
      </c>
    </row>
    <row r="687" spans="1:55" s="1" customFormat="1" ht="14.1" customHeight="1" x14ac:dyDescent="0.2">
      <c r="A687" s="37" t="s">
        <v>809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8" t="s">
        <v>1023</v>
      </c>
      <c r="N687" s="38"/>
      <c r="O687" s="38" t="s">
        <v>67</v>
      </c>
      <c r="P687" s="38"/>
      <c r="Q687" s="38"/>
      <c r="R687" s="38"/>
      <c r="S687" s="38" t="s">
        <v>68</v>
      </c>
      <c r="T687" s="38"/>
      <c r="U687" s="38"/>
      <c r="V687" s="33">
        <f>0</f>
        <v>0</v>
      </c>
      <c r="W687" s="33"/>
      <c r="X687" s="34" t="s">
        <v>243</v>
      </c>
      <c r="Y687" s="34"/>
      <c r="Z687" s="33">
        <f>0</f>
        <v>0</v>
      </c>
      <c r="AA687" s="33"/>
      <c r="AB687" s="4" t="s">
        <v>243</v>
      </c>
      <c r="AC687" s="33">
        <f>0</f>
        <v>0</v>
      </c>
      <c r="AD687" s="33"/>
      <c r="AE687" s="4" t="s">
        <v>243</v>
      </c>
      <c r="AF687" s="33">
        <f>0</f>
        <v>0</v>
      </c>
      <c r="AG687" s="33"/>
      <c r="AH687" s="4" t="s">
        <v>243</v>
      </c>
      <c r="AI687" s="33">
        <f>0</f>
        <v>0</v>
      </c>
      <c r="AJ687" s="33"/>
      <c r="AK687" s="4" t="s">
        <v>243</v>
      </c>
      <c r="AL687" s="33">
        <f>0</f>
        <v>0</v>
      </c>
      <c r="AM687" s="33"/>
      <c r="AN687" s="4" t="s">
        <v>243</v>
      </c>
      <c r="AO687" s="4" t="s">
        <v>243</v>
      </c>
      <c r="AP687" s="34" t="s">
        <v>243</v>
      </c>
      <c r="AQ687" s="34"/>
      <c r="AR687" s="4" t="s">
        <v>243</v>
      </c>
      <c r="AS687" s="4" t="s">
        <v>243</v>
      </c>
      <c r="AT687" s="4" t="s">
        <v>243</v>
      </c>
      <c r="AU687" s="4" t="s">
        <v>243</v>
      </c>
      <c r="AV687" s="4" t="s">
        <v>243</v>
      </c>
      <c r="AW687" s="4" t="s">
        <v>243</v>
      </c>
      <c r="AX687" s="4" t="s">
        <v>243</v>
      </c>
      <c r="AY687" s="4" t="s">
        <v>243</v>
      </c>
      <c r="AZ687" s="34" t="s">
        <v>243</v>
      </c>
      <c r="BA687" s="34"/>
      <c r="BB687" s="34"/>
      <c r="BC687" s="4" t="s">
        <v>243</v>
      </c>
    </row>
    <row r="688" spans="1:55" s="1" customFormat="1" ht="14.1" customHeight="1" x14ac:dyDescent="0.2">
      <c r="A688" s="35" t="s">
        <v>775</v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6" t="s">
        <v>16</v>
      </c>
      <c r="N688" s="36"/>
      <c r="O688" s="36" t="s">
        <v>16</v>
      </c>
      <c r="P688" s="36"/>
      <c r="Q688" s="36"/>
      <c r="R688" s="36"/>
      <c r="S688" s="36" t="s">
        <v>16</v>
      </c>
      <c r="T688" s="36"/>
      <c r="U688" s="36"/>
      <c r="V688" s="29" t="s">
        <v>16</v>
      </c>
      <c r="W688" s="29"/>
      <c r="X688" s="32" t="s">
        <v>16</v>
      </c>
      <c r="Y688" s="32"/>
      <c r="Z688" s="29" t="s">
        <v>16</v>
      </c>
      <c r="AA688" s="29"/>
      <c r="AB688" s="12" t="s">
        <v>16</v>
      </c>
      <c r="AC688" s="29" t="s">
        <v>16</v>
      </c>
      <c r="AD688" s="29"/>
      <c r="AE688" s="12" t="s">
        <v>16</v>
      </c>
      <c r="AF688" s="29" t="s">
        <v>16</v>
      </c>
      <c r="AG688" s="29"/>
      <c r="AH688" s="12" t="s">
        <v>16</v>
      </c>
      <c r="AI688" s="29" t="s">
        <v>16</v>
      </c>
      <c r="AJ688" s="29"/>
      <c r="AK688" s="12" t="s">
        <v>16</v>
      </c>
      <c r="AL688" s="29" t="s">
        <v>16</v>
      </c>
      <c r="AM688" s="29"/>
      <c r="AN688" s="12" t="s">
        <v>16</v>
      </c>
      <c r="AO688" s="7" t="s">
        <v>16</v>
      </c>
      <c r="AP688" s="32" t="s">
        <v>16</v>
      </c>
      <c r="AQ688" s="32"/>
      <c r="AR688" s="7" t="s">
        <v>16</v>
      </c>
      <c r="AS688" s="12" t="s">
        <v>16</v>
      </c>
      <c r="AT688" s="7" t="s">
        <v>16</v>
      </c>
      <c r="AU688" s="12" t="s">
        <v>16</v>
      </c>
      <c r="AV688" s="7" t="s">
        <v>16</v>
      </c>
      <c r="AW688" s="12" t="s">
        <v>16</v>
      </c>
      <c r="AX688" s="7" t="s">
        <v>16</v>
      </c>
      <c r="AY688" s="12" t="s">
        <v>16</v>
      </c>
      <c r="AZ688" s="29" t="s">
        <v>16</v>
      </c>
      <c r="BA688" s="29"/>
      <c r="BB688" s="29"/>
      <c r="BC688" s="12" t="s">
        <v>16</v>
      </c>
    </row>
    <row r="689" spans="1:55" s="1" customFormat="1" ht="14.1" customHeight="1" x14ac:dyDescent="0.2">
      <c r="A689" s="30" t="s">
        <v>771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1" t="s">
        <v>1024</v>
      </c>
      <c r="N689" s="31"/>
      <c r="O689" s="31" t="s">
        <v>67</v>
      </c>
      <c r="P689" s="31"/>
      <c r="Q689" s="31"/>
      <c r="R689" s="31"/>
      <c r="S689" s="31" t="s">
        <v>68</v>
      </c>
      <c r="T689" s="31"/>
      <c r="U689" s="31"/>
      <c r="V689" s="27">
        <f>0</f>
        <v>0</v>
      </c>
      <c r="W689" s="27"/>
      <c r="X689" s="28" t="s">
        <v>243</v>
      </c>
      <c r="Y689" s="28"/>
      <c r="Z689" s="27">
        <f>0</f>
        <v>0</v>
      </c>
      <c r="AA689" s="27"/>
      <c r="AB689" s="14" t="s">
        <v>243</v>
      </c>
      <c r="AC689" s="27">
        <f>0</f>
        <v>0</v>
      </c>
      <c r="AD689" s="27"/>
      <c r="AE689" s="14" t="s">
        <v>243</v>
      </c>
      <c r="AF689" s="27">
        <f>0</f>
        <v>0</v>
      </c>
      <c r="AG689" s="27"/>
      <c r="AH689" s="14" t="s">
        <v>243</v>
      </c>
      <c r="AI689" s="27">
        <f>0</f>
        <v>0</v>
      </c>
      <c r="AJ689" s="27"/>
      <c r="AK689" s="14" t="s">
        <v>243</v>
      </c>
      <c r="AL689" s="27">
        <f>0</f>
        <v>0</v>
      </c>
      <c r="AM689" s="27"/>
      <c r="AN689" s="14" t="s">
        <v>243</v>
      </c>
      <c r="AO689" s="14" t="s">
        <v>243</v>
      </c>
      <c r="AP689" s="28" t="s">
        <v>243</v>
      </c>
      <c r="AQ689" s="28"/>
      <c r="AR689" s="14" t="s">
        <v>243</v>
      </c>
      <c r="AS689" s="14" t="s">
        <v>243</v>
      </c>
      <c r="AT689" s="14" t="s">
        <v>243</v>
      </c>
      <c r="AU689" s="14" t="s">
        <v>243</v>
      </c>
      <c r="AV689" s="14" t="s">
        <v>243</v>
      </c>
      <c r="AW689" s="14" t="s">
        <v>243</v>
      </c>
      <c r="AX689" s="14" t="s">
        <v>243</v>
      </c>
      <c r="AY689" s="14" t="s">
        <v>243</v>
      </c>
      <c r="AZ689" s="28" t="s">
        <v>243</v>
      </c>
      <c r="BA689" s="28"/>
      <c r="BB689" s="28"/>
      <c r="BC689" s="14" t="s">
        <v>243</v>
      </c>
    </row>
    <row r="690" spans="1:55" s="1" customFormat="1" ht="14.1" customHeight="1" x14ac:dyDescent="0.2">
      <c r="A690" s="37" t="s">
        <v>813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 t="s">
        <v>1025</v>
      </c>
      <c r="N690" s="38"/>
      <c r="O690" s="38" t="s">
        <v>67</v>
      </c>
      <c r="P690" s="38"/>
      <c r="Q690" s="38"/>
      <c r="R690" s="38"/>
      <c r="S690" s="38" t="s">
        <v>68</v>
      </c>
      <c r="T690" s="38"/>
      <c r="U690" s="38"/>
      <c r="V690" s="33">
        <f>0</f>
        <v>0</v>
      </c>
      <c r="W690" s="33"/>
      <c r="X690" s="34" t="s">
        <v>243</v>
      </c>
      <c r="Y690" s="34"/>
      <c r="Z690" s="33">
        <f>0</f>
        <v>0</v>
      </c>
      <c r="AA690" s="33"/>
      <c r="AB690" s="4" t="s">
        <v>243</v>
      </c>
      <c r="AC690" s="33">
        <f>0</f>
        <v>0</v>
      </c>
      <c r="AD690" s="33"/>
      <c r="AE690" s="4" t="s">
        <v>243</v>
      </c>
      <c r="AF690" s="33">
        <f>0</f>
        <v>0</v>
      </c>
      <c r="AG690" s="33"/>
      <c r="AH690" s="4" t="s">
        <v>243</v>
      </c>
      <c r="AI690" s="33">
        <f>0</f>
        <v>0</v>
      </c>
      <c r="AJ690" s="33"/>
      <c r="AK690" s="4" t="s">
        <v>243</v>
      </c>
      <c r="AL690" s="33">
        <f>0</f>
        <v>0</v>
      </c>
      <c r="AM690" s="33"/>
      <c r="AN690" s="4" t="s">
        <v>243</v>
      </c>
      <c r="AO690" s="4" t="s">
        <v>243</v>
      </c>
      <c r="AP690" s="34" t="s">
        <v>243</v>
      </c>
      <c r="AQ690" s="34"/>
      <c r="AR690" s="4" t="s">
        <v>243</v>
      </c>
      <c r="AS690" s="4" t="s">
        <v>243</v>
      </c>
      <c r="AT690" s="4" t="s">
        <v>243</v>
      </c>
      <c r="AU690" s="4" t="s">
        <v>243</v>
      </c>
      <c r="AV690" s="4" t="s">
        <v>243</v>
      </c>
      <c r="AW690" s="4" t="s">
        <v>243</v>
      </c>
      <c r="AX690" s="4" t="s">
        <v>243</v>
      </c>
      <c r="AY690" s="4" t="s">
        <v>243</v>
      </c>
      <c r="AZ690" s="34" t="s">
        <v>243</v>
      </c>
      <c r="BA690" s="34"/>
      <c r="BB690" s="34"/>
      <c r="BC690" s="4" t="s">
        <v>243</v>
      </c>
    </row>
    <row r="691" spans="1:55" s="1" customFormat="1" ht="14.1" customHeight="1" x14ac:dyDescent="0.2">
      <c r="A691" s="35" t="s">
        <v>775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6" t="s">
        <v>16</v>
      </c>
      <c r="N691" s="36"/>
      <c r="O691" s="36" t="s">
        <v>16</v>
      </c>
      <c r="P691" s="36"/>
      <c r="Q691" s="36"/>
      <c r="R691" s="36"/>
      <c r="S691" s="36" t="s">
        <v>16</v>
      </c>
      <c r="T691" s="36"/>
      <c r="U691" s="36"/>
      <c r="V691" s="29" t="s">
        <v>16</v>
      </c>
      <c r="W691" s="29"/>
      <c r="X691" s="32" t="s">
        <v>16</v>
      </c>
      <c r="Y691" s="32"/>
      <c r="Z691" s="29" t="s">
        <v>16</v>
      </c>
      <c r="AA691" s="29"/>
      <c r="AB691" s="12" t="s">
        <v>16</v>
      </c>
      <c r="AC691" s="29" t="s">
        <v>16</v>
      </c>
      <c r="AD691" s="29"/>
      <c r="AE691" s="12" t="s">
        <v>16</v>
      </c>
      <c r="AF691" s="29" t="s">
        <v>16</v>
      </c>
      <c r="AG691" s="29"/>
      <c r="AH691" s="12" t="s">
        <v>16</v>
      </c>
      <c r="AI691" s="29" t="s">
        <v>16</v>
      </c>
      <c r="AJ691" s="29"/>
      <c r="AK691" s="12" t="s">
        <v>16</v>
      </c>
      <c r="AL691" s="29" t="s">
        <v>16</v>
      </c>
      <c r="AM691" s="29"/>
      <c r="AN691" s="12" t="s">
        <v>16</v>
      </c>
      <c r="AO691" s="7" t="s">
        <v>16</v>
      </c>
      <c r="AP691" s="32" t="s">
        <v>16</v>
      </c>
      <c r="AQ691" s="32"/>
      <c r="AR691" s="7" t="s">
        <v>16</v>
      </c>
      <c r="AS691" s="12" t="s">
        <v>16</v>
      </c>
      <c r="AT691" s="7" t="s">
        <v>16</v>
      </c>
      <c r="AU691" s="12" t="s">
        <v>16</v>
      </c>
      <c r="AV691" s="7" t="s">
        <v>16</v>
      </c>
      <c r="AW691" s="12" t="s">
        <v>16</v>
      </c>
      <c r="AX691" s="7" t="s">
        <v>16</v>
      </c>
      <c r="AY691" s="12" t="s">
        <v>16</v>
      </c>
      <c r="AZ691" s="29" t="s">
        <v>16</v>
      </c>
      <c r="BA691" s="29"/>
      <c r="BB691" s="29"/>
      <c r="BC691" s="12" t="s">
        <v>16</v>
      </c>
    </row>
    <row r="692" spans="1:55" s="1" customFormat="1" ht="14.1" customHeight="1" x14ac:dyDescent="0.2">
      <c r="A692" s="30" t="s">
        <v>771</v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1" t="s">
        <v>1026</v>
      </c>
      <c r="N692" s="31"/>
      <c r="O692" s="31" t="s">
        <v>67</v>
      </c>
      <c r="P692" s="31"/>
      <c r="Q692" s="31"/>
      <c r="R692" s="31"/>
      <c r="S692" s="31" t="s">
        <v>68</v>
      </c>
      <c r="T692" s="31"/>
      <c r="U692" s="31"/>
      <c r="V692" s="27">
        <f>0</f>
        <v>0</v>
      </c>
      <c r="W692" s="27"/>
      <c r="X692" s="28" t="s">
        <v>243</v>
      </c>
      <c r="Y692" s="28"/>
      <c r="Z692" s="27">
        <f>0</f>
        <v>0</v>
      </c>
      <c r="AA692" s="27"/>
      <c r="AB692" s="14" t="s">
        <v>243</v>
      </c>
      <c r="AC692" s="27">
        <f>0</f>
        <v>0</v>
      </c>
      <c r="AD692" s="27"/>
      <c r="AE692" s="14" t="s">
        <v>243</v>
      </c>
      <c r="AF692" s="27">
        <f>0</f>
        <v>0</v>
      </c>
      <c r="AG692" s="27"/>
      <c r="AH692" s="14" t="s">
        <v>243</v>
      </c>
      <c r="AI692" s="27">
        <f>0</f>
        <v>0</v>
      </c>
      <c r="AJ692" s="27"/>
      <c r="AK692" s="14" t="s">
        <v>243</v>
      </c>
      <c r="AL692" s="27">
        <f>0</f>
        <v>0</v>
      </c>
      <c r="AM692" s="27"/>
      <c r="AN692" s="14" t="s">
        <v>243</v>
      </c>
      <c r="AO692" s="14" t="s">
        <v>243</v>
      </c>
      <c r="AP692" s="28" t="s">
        <v>243</v>
      </c>
      <c r="AQ692" s="28"/>
      <c r="AR692" s="14" t="s">
        <v>243</v>
      </c>
      <c r="AS692" s="14" t="s">
        <v>243</v>
      </c>
      <c r="AT692" s="14" t="s">
        <v>243</v>
      </c>
      <c r="AU692" s="14" t="s">
        <v>243</v>
      </c>
      <c r="AV692" s="14" t="s">
        <v>243</v>
      </c>
      <c r="AW692" s="14" t="s">
        <v>243</v>
      </c>
      <c r="AX692" s="14" t="s">
        <v>243</v>
      </c>
      <c r="AY692" s="14" t="s">
        <v>243</v>
      </c>
      <c r="AZ692" s="28" t="s">
        <v>243</v>
      </c>
      <c r="BA692" s="28"/>
      <c r="BB692" s="28"/>
      <c r="BC692" s="14" t="s">
        <v>243</v>
      </c>
    </row>
    <row r="693" spans="1:55" s="1" customFormat="1" ht="14.1" customHeight="1" x14ac:dyDescent="0.2">
      <c r="A693" s="37" t="s">
        <v>816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8" t="s">
        <v>1027</v>
      </c>
      <c r="N693" s="38"/>
      <c r="O693" s="38" t="s">
        <v>67</v>
      </c>
      <c r="P693" s="38"/>
      <c r="Q693" s="38"/>
      <c r="R693" s="38"/>
      <c r="S693" s="38" t="s">
        <v>68</v>
      </c>
      <c r="T693" s="38"/>
      <c r="U693" s="38"/>
      <c r="V693" s="33">
        <f>0</f>
        <v>0</v>
      </c>
      <c r="W693" s="33"/>
      <c r="X693" s="34" t="s">
        <v>243</v>
      </c>
      <c r="Y693" s="34"/>
      <c r="Z693" s="33">
        <f>0</f>
        <v>0</v>
      </c>
      <c r="AA693" s="33"/>
      <c r="AB693" s="4" t="s">
        <v>243</v>
      </c>
      <c r="AC693" s="33">
        <f>0</f>
        <v>0</v>
      </c>
      <c r="AD693" s="33"/>
      <c r="AE693" s="4" t="s">
        <v>243</v>
      </c>
      <c r="AF693" s="33">
        <f>0</f>
        <v>0</v>
      </c>
      <c r="AG693" s="33"/>
      <c r="AH693" s="4" t="s">
        <v>243</v>
      </c>
      <c r="AI693" s="33">
        <f>0</f>
        <v>0</v>
      </c>
      <c r="AJ693" s="33"/>
      <c r="AK693" s="4" t="s">
        <v>243</v>
      </c>
      <c r="AL693" s="33">
        <f>0</f>
        <v>0</v>
      </c>
      <c r="AM693" s="33"/>
      <c r="AN693" s="4" t="s">
        <v>243</v>
      </c>
      <c r="AO693" s="4" t="s">
        <v>243</v>
      </c>
      <c r="AP693" s="34" t="s">
        <v>243</v>
      </c>
      <c r="AQ693" s="34"/>
      <c r="AR693" s="4" t="s">
        <v>243</v>
      </c>
      <c r="AS693" s="4" t="s">
        <v>243</v>
      </c>
      <c r="AT693" s="4" t="s">
        <v>243</v>
      </c>
      <c r="AU693" s="4" t="s">
        <v>243</v>
      </c>
      <c r="AV693" s="4" t="s">
        <v>243</v>
      </c>
      <c r="AW693" s="4" t="s">
        <v>243</v>
      </c>
      <c r="AX693" s="4" t="s">
        <v>243</v>
      </c>
      <c r="AY693" s="4" t="s">
        <v>243</v>
      </c>
      <c r="AZ693" s="34" t="s">
        <v>243</v>
      </c>
      <c r="BA693" s="34"/>
      <c r="BB693" s="34"/>
      <c r="BC693" s="4" t="s">
        <v>243</v>
      </c>
    </row>
    <row r="694" spans="1:55" s="1" customFormat="1" ht="14.1" customHeight="1" x14ac:dyDescent="0.2">
      <c r="A694" s="35" t="s">
        <v>779</v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6" t="s">
        <v>16</v>
      </c>
      <c r="N694" s="36"/>
      <c r="O694" s="36" t="s">
        <v>16</v>
      </c>
      <c r="P694" s="36"/>
      <c r="Q694" s="36"/>
      <c r="R694" s="36"/>
      <c r="S694" s="36" t="s">
        <v>16</v>
      </c>
      <c r="T694" s="36"/>
      <c r="U694" s="36"/>
      <c r="V694" s="29" t="s">
        <v>16</v>
      </c>
      <c r="W694" s="29"/>
      <c r="X694" s="32" t="s">
        <v>16</v>
      </c>
      <c r="Y694" s="32"/>
      <c r="Z694" s="29" t="s">
        <v>16</v>
      </c>
      <c r="AA694" s="29"/>
      <c r="AB694" s="12" t="s">
        <v>16</v>
      </c>
      <c r="AC694" s="29" t="s">
        <v>16</v>
      </c>
      <c r="AD694" s="29"/>
      <c r="AE694" s="12" t="s">
        <v>16</v>
      </c>
      <c r="AF694" s="29" t="s">
        <v>16</v>
      </c>
      <c r="AG694" s="29"/>
      <c r="AH694" s="12" t="s">
        <v>16</v>
      </c>
      <c r="AI694" s="29" t="s">
        <v>16</v>
      </c>
      <c r="AJ694" s="29"/>
      <c r="AK694" s="12" t="s">
        <v>16</v>
      </c>
      <c r="AL694" s="29" t="s">
        <v>16</v>
      </c>
      <c r="AM694" s="29"/>
      <c r="AN694" s="12" t="s">
        <v>16</v>
      </c>
      <c r="AO694" s="7" t="s">
        <v>16</v>
      </c>
      <c r="AP694" s="32" t="s">
        <v>16</v>
      </c>
      <c r="AQ694" s="32"/>
      <c r="AR694" s="7" t="s">
        <v>16</v>
      </c>
      <c r="AS694" s="12" t="s">
        <v>16</v>
      </c>
      <c r="AT694" s="7" t="s">
        <v>16</v>
      </c>
      <c r="AU694" s="12" t="s">
        <v>16</v>
      </c>
      <c r="AV694" s="7" t="s">
        <v>16</v>
      </c>
      <c r="AW694" s="12" t="s">
        <v>16</v>
      </c>
      <c r="AX694" s="7" t="s">
        <v>16</v>
      </c>
      <c r="AY694" s="12" t="s">
        <v>16</v>
      </c>
      <c r="AZ694" s="29" t="s">
        <v>16</v>
      </c>
      <c r="BA694" s="29"/>
      <c r="BB694" s="29"/>
      <c r="BC694" s="12" t="s">
        <v>16</v>
      </c>
    </row>
    <row r="695" spans="1:55" s="1" customFormat="1" ht="14.1" customHeight="1" x14ac:dyDescent="0.2">
      <c r="A695" s="30" t="s">
        <v>771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1" t="s">
        <v>1028</v>
      </c>
      <c r="N695" s="31"/>
      <c r="O695" s="31" t="s">
        <v>67</v>
      </c>
      <c r="P695" s="31"/>
      <c r="Q695" s="31"/>
      <c r="R695" s="31"/>
      <c r="S695" s="31" t="s">
        <v>68</v>
      </c>
      <c r="T695" s="31"/>
      <c r="U695" s="31"/>
      <c r="V695" s="27">
        <f>0</f>
        <v>0</v>
      </c>
      <c r="W695" s="27"/>
      <c r="X695" s="28" t="s">
        <v>243</v>
      </c>
      <c r="Y695" s="28"/>
      <c r="Z695" s="27">
        <f>0</f>
        <v>0</v>
      </c>
      <c r="AA695" s="27"/>
      <c r="AB695" s="14" t="s">
        <v>243</v>
      </c>
      <c r="AC695" s="27">
        <f>0</f>
        <v>0</v>
      </c>
      <c r="AD695" s="27"/>
      <c r="AE695" s="14" t="s">
        <v>243</v>
      </c>
      <c r="AF695" s="27">
        <f>0</f>
        <v>0</v>
      </c>
      <c r="AG695" s="27"/>
      <c r="AH695" s="14" t="s">
        <v>243</v>
      </c>
      <c r="AI695" s="27">
        <f>0</f>
        <v>0</v>
      </c>
      <c r="AJ695" s="27"/>
      <c r="AK695" s="14" t="s">
        <v>243</v>
      </c>
      <c r="AL695" s="27">
        <f>0</f>
        <v>0</v>
      </c>
      <c r="AM695" s="27"/>
      <c r="AN695" s="14" t="s">
        <v>243</v>
      </c>
      <c r="AO695" s="14" t="s">
        <v>243</v>
      </c>
      <c r="AP695" s="28" t="s">
        <v>243</v>
      </c>
      <c r="AQ695" s="28"/>
      <c r="AR695" s="14" t="s">
        <v>243</v>
      </c>
      <c r="AS695" s="14" t="s">
        <v>243</v>
      </c>
      <c r="AT695" s="14" t="s">
        <v>243</v>
      </c>
      <c r="AU695" s="14" t="s">
        <v>243</v>
      </c>
      <c r="AV695" s="14" t="s">
        <v>243</v>
      </c>
      <c r="AW695" s="14" t="s">
        <v>243</v>
      </c>
      <c r="AX695" s="14" t="s">
        <v>243</v>
      </c>
      <c r="AY695" s="14" t="s">
        <v>243</v>
      </c>
      <c r="AZ695" s="28" t="s">
        <v>243</v>
      </c>
      <c r="BA695" s="28"/>
      <c r="BB695" s="28"/>
      <c r="BC695" s="14" t="s">
        <v>243</v>
      </c>
    </row>
    <row r="696" spans="1:55" s="1" customFormat="1" ht="14.1" customHeight="1" x14ac:dyDescent="0.2">
      <c r="A696" s="37" t="s">
        <v>819</v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8" t="s">
        <v>1029</v>
      </c>
      <c r="N696" s="38"/>
      <c r="O696" s="38" t="s">
        <v>67</v>
      </c>
      <c r="P696" s="38"/>
      <c r="Q696" s="38"/>
      <c r="R696" s="38"/>
      <c r="S696" s="38" t="s">
        <v>68</v>
      </c>
      <c r="T696" s="38"/>
      <c r="U696" s="38"/>
      <c r="V696" s="33">
        <f>0</f>
        <v>0</v>
      </c>
      <c r="W696" s="33"/>
      <c r="X696" s="34" t="s">
        <v>243</v>
      </c>
      <c r="Y696" s="34"/>
      <c r="Z696" s="33">
        <f>0</f>
        <v>0</v>
      </c>
      <c r="AA696" s="33"/>
      <c r="AB696" s="4" t="s">
        <v>243</v>
      </c>
      <c r="AC696" s="33">
        <f>0</f>
        <v>0</v>
      </c>
      <c r="AD696" s="33"/>
      <c r="AE696" s="4" t="s">
        <v>243</v>
      </c>
      <c r="AF696" s="33">
        <f>0</f>
        <v>0</v>
      </c>
      <c r="AG696" s="33"/>
      <c r="AH696" s="4" t="s">
        <v>243</v>
      </c>
      <c r="AI696" s="33">
        <f>0</f>
        <v>0</v>
      </c>
      <c r="AJ696" s="33"/>
      <c r="AK696" s="4" t="s">
        <v>243</v>
      </c>
      <c r="AL696" s="33">
        <f>0</f>
        <v>0</v>
      </c>
      <c r="AM696" s="33"/>
      <c r="AN696" s="4" t="s">
        <v>243</v>
      </c>
      <c r="AO696" s="4" t="s">
        <v>243</v>
      </c>
      <c r="AP696" s="34" t="s">
        <v>243</v>
      </c>
      <c r="AQ696" s="34"/>
      <c r="AR696" s="4" t="s">
        <v>243</v>
      </c>
      <c r="AS696" s="4" t="s">
        <v>243</v>
      </c>
      <c r="AT696" s="4" t="s">
        <v>243</v>
      </c>
      <c r="AU696" s="4" t="s">
        <v>243</v>
      </c>
      <c r="AV696" s="4" t="s">
        <v>243</v>
      </c>
      <c r="AW696" s="4" t="s">
        <v>243</v>
      </c>
      <c r="AX696" s="4" t="s">
        <v>243</v>
      </c>
      <c r="AY696" s="4" t="s">
        <v>243</v>
      </c>
      <c r="AZ696" s="34" t="s">
        <v>243</v>
      </c>
      <c r="BA696" s="34"/>
      <c r="BB696" s="34"/>
      <c r="BC696" s="4" t="s">
        <v>243</v>
      </c>
    </row>
    <row r="697" spans="1:55" s="1" customFormat="1" ht="14.1" customHeight="1" x14ac:dyDescent="0.2">
      <c r="A697" s="35" t="s">
        <v>775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6" t="s">
        <v>16</v>
      </c>
      <c r="N697" s="36"/>
      <c r="O697" s="36" t="s">
        <v>16</v>
      </c>
      <c r="P697" s="36"/>
      <c r="Q697" s="36"/>
      <c r="R697" s="36"/>
      <c r="S697" s="36" t="s">
        <v>16</v>
      </c>
      <c r="T697" s="36"/>
      <c r="U697" s="36"/>
      <c r="V697" s="29" t="s">
        <v>16</v>
      </c>
      <c r="W697" s="29"/>
      <c r="X697" s="32" t="s">
        <v>16</v>
      </c>
      <c r="Y697" s="32"/>
      <c r="Z697" s="29" t="s">
        <v>16</v>
      </c>
      <c r="AA697" s="29"/>
      <c r="AB697" s="12" t="s">
        <v>16</v>
      </c>
      <c r="AC697" s="29" t="s">
        <v>16</v>
      </c>
      <c r="AD697" s="29"/>
      <c r="AE697" s="12" t="s">
        <v>16</v>
      </c>
      <c r="AF697" s="29" t="s">
        <v>16</v>
      </c>
      <c r="AG697" s="29"/>
      <c r="AH697" s="12" t="s">
        <v>16</v>
      </c>
      <c r="AI697" s="29" t="s">
        <v>16</v>
      </c>
      <c r="AJ697" s="29"/>
      <c r="AK697" s="12" t="s">
        <v>16</v>
      </c>
      <c r="AL697" s="29" t="s">
        <v>16</v>
      </c>
      <c r="AM697" s="29"/>
      <c r="AN697" s="12" t="s">
        <v>16</v>
      </c>
      <c r="AO697" s="7" t="s">
        <v>16</v>
      </c>
      <c r="AP697" s="32" t="s">
        <v>16</v>
      </c>
      <c r="AQ697" s="32"/>
      <c r="AR697" s="7" t="s">
        <v>16</v>
      </c>
      <c r="AS697" s="12" t="s">
        <v>16</v>
      </c>
      <c r="AT697" s="7" t="s">
        <v>16</v>
      </c>
      <c r="AU697" s="12" t="s">
        <v>16</v>
      </c>
      <c r="AV697" s="7" t="s">
        <v>16</v>
      </c>
      <c r="AW697" s="12" t="s">
        <v>16</v>
      </c>
      <c r="AX697" s="7" t="s">
        <v>16</v>
      </c>
      <c r="AY697" s="12" t="s">
        <v>16</v>
      </c>
      <c r="AZ697" s="29" t="s">
        <v>16</v>
      </c>
      <c r="BA697" s="29"/>
      <c r="BB697" s="29"/>
      <c r="BC697" s="12" t="s">
        <v>16</v>
      </c>
    </row>
    <row r="698" spans="1:55" s="1" customFormat="1" ht="14.1" customHeight="1" x14ac:dyDescent="0.2">
      <c r="A698" s="30" t="s">
        <v>771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 t="s">
        <v>1030</v>
      </c>
      <c r="N698" s="31"/>
      <c r="O698" s="31" t="s">
        <v>67</v>
      </c>
      <c r="P698" s="31"/>
      <c r="Q698" s="31"/>
      <c r="R698" s="31"/>
      <c r="S698" s="31" t="s">
        <v>68</v>
      </c>
      <c r="T698" s="31"/>
      <c r="U698" s="31"/>
      <c r="V698" s="27">
        <f>0</f>
        <v>0</v>
      </c>
      <c r="W698" s="27"/>
      <c r="X698" s="28" t="s">
        <v>243</v>
      </c>
      <c r="Y698" s="28"/>
      <c r="Z698" s="27">
        <f>0</f>
        <v>0</v>
      </c>
      <c r="AA698" s="27"/>
      <c r="AB698" s="14" t="s">
        <v>243</v>
      </c>
      <c r="AC698" s="27">
        <f>0</f>
        <v>0</v>
      </c>
      <c r="AD698" s="27"/>
      <c r="AE698" s="14" t="s">
        <v>243</v>
      </c>
      <c r="AF698" s="27">
        <f>0</f>
        <v>0</v>
      </c>
      <c r="AG698" s="27"/>
      <c r="AH698" s="14" t="s">
        <v>243</v>
      </c>
      <c r="AI698" s="27">
        <f>0</f>
        <v>0</v>
      </c>
      <c r="AJ698" s="27"/>
      <c r="AK698" s="14" t="s">
        <v>243</v>
      </c>
      <c r="AL698" s="27">
        <f>0</f>
        <v>0</v>
      </c>
      <c r="AM698" s="27"/>
      <c r="AN698" s="14" t="s">
        <v>243</v>
      </c>
      <c r="AO698" s="14" t="s">
        <v>243</v>
      </c>
      <c r="AP698" s="28" t="s">
        <v>243</v>
      </c>
      <c r="AQ698" s="28"/>
      <c r="AR698" s="14" t="s">
        <v>243</v>
      </c>
      <c r="AS698" s="14" t="s">
        <v>243</v>
      </c>
      <c r="AT698" s="14" t="s">
        <v>243</v>
      </c>
      <c r="AU698" s="14" t="s">
        <v>243</v>
      </c>
      <c r="AV698" s="14" t="s">
        <v>243</v>
      </c>
      <c r="AW698" s="14" t="s">
        <v>243</v>
      </c>
      <c r="AX698" s="14" t="s">
        <v>243</v>
      </c>
      <c r="AY698" s="14" t="s">
        <v>243</v>
      </c>
      <c r="AZ698" s="28" t="s">
        <v>243</v>
      </c>
      <c r="BA698" s="28"/>
      <c r="BB698" s="28"/>
      <c r="BC698" s="14" t="s">
        <v>243</v>
      </c>
    </row>
    <row r="699" spans="1:55" s="1" customFormat="1" ht="14.1" customHeight="1" x14ac:dyDescent="0.2">
      <c r="A699" s="37" t="s">
        <v>822</v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8" t="s">
        <v>1031</v>
      </c>
      <c r="N699" s="38"/>
      <c r="O699" s="38" t="s">
        <v>67</v>
      </c>
      <c r="P699" s="38"/>
      <c r="Q699" s="38"/>
      <c r="R699" s="38"/>
      <c r="S699" s="38" t="s">
        <v>68</v>
      </c>
      <c r="T699" s="38"/>
      <c r="U699" s="38"/>
      <c r="V699" s="33">
        <f>0</f>
        <v>0</v>
      </c>
      <c r="W699" s="33"/>
      <c r="X699" s="34" t="s">
        <v>243</v>
      </c>
      <c r="Y699" s="34"/>
      <c r="Z699" s="33">
        <f>0</f>
        <v>0</v>
      </c>
      <c r="AA699" s="33"/>
      <c r="AB699" s="4" t="s">
        <v>243</v>
      </c>
      <c r="AC699" s="33">
        <f>0</f>
        <v>0</v>
      </c>
      <c r="AD699" s="33"/>
      <c r="AE699" s="4" t="s">
        <v>243</v>
      </c>
      <c r="AF699" s="33">
        <f>0</f>
        <v>0</v>
      </c>
      <c r="AG699" s="33"/>
      <c r="AH699" s="4" t="s">
        <v>243</v>
      </c>
      <c r="AI699" s="33">
        <f>0</f>
        <v>0</v>
      </c>
      <c r="AJ699" s="33"/>
      <c r="AK699" s="4" t="s">
        <v>243</v>
      </c>
      <c r="AL699" s="33">
        <f>0</f>
        <v>0</v>
      </c>
      <c r="AM699" s="33"/>
      <c r="AN699" s="4" t="s">
        <v>243</v>
      </c>
      <c r="AO699" s="4" t="s">
        <v>243</v>
      </c>
      <c r="AP699" s="34" t="s">
        <v>243</v>
      </c>
      <c r="AQ699" s="34"/>
      <c r="AR699" s="4" t="s">
        <v>243</v>
      </c>
      <c r="AS699" s="4" t="s">
        <v>243</v>
      </c>
      <c r="AT699" s="4" t="s">
        <v>243</v>
      </c>
      <c r="AU699" s="4" t="s">
        <v>243</v>
      </c>
      <c r="AV699" s="4" t="s">
        <v>243</v>
      </c>
      <c r="AW699" s="4" t="s">
        <v>243</v>
      </c>
      <c r="AX699" s="4" t="s">
        <v>243</v>
      </c>
      <c r="AY699" s="4" t="s">
        <v>243</v>
      </c>
      <c r="AZ699" s="34" t="s">
        <v>243</v>
      </c>
      <c r="BA699" s="34"/>
      <c r="BB699" s="34"/>
      <c r="BC699" s="4" t="s">
        <v>243</v>
      </c>
    </row>
    <row r="700" spans="1:55" s="1" customFormat="1" ht="14.1" customHeight="1" x14ac:dyDescent="0.2">
      <c r="A700" s="35" t="s">
        <v>775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6" t="s">
        <v>16</v>
      </c>
      <c r="N700" s="36"/>
      <c r="O700" s="36" t="s">
        <v>16</v>
      </c>
      <c r="P700" s="36"/>
      <c r="Q700" s="36"/>
      <c r="R700" s="36"/>
      <c r="S700" s="36" t="s">
        <v>16</v>
      </c>
      <c r="T700" s="36"/>
      <c r="U700" s="36"/>
      <c r="V700" s="29" t="s">
        <v>16</v>
      </c>
      <c r="W700" s="29"/>
      <c r="X700" s="32" t="s">
        <v>16</v>
      </c>
      <c r="Y700" s="32"/>
      <c r="Z700" s="29" t="s">
        <v>16</v>
      </c>
      <c r="AA700" s="29"/>
      <c r="AB700" s="12" t="s">
        <v>16</v>
      </c>
      <c r="AC700" s="29" t="s">
        <v>16</v>
      </c>
      <c r="AD700" s="29"/>
      <c r="AE700" s="12" t="s">
        <v>16</v>
      </c>
      <c r="AF700" s="29" t="s">
        <v>16</v>
      </c>
      <c r="AG700" s="29"/>
      <c r="AH700" s="12" t="s">
        <v>16</v>
      </c>
      <c r="AI700" s="29" t="s">
        <v>16</v>
      </c>
      <c r="AJ700" s="29"/>
      <c r="AK700" s="12" t="s">
        <v>16</v>
      </c>
      <c r="AL700" s="29" t="s">
        <v>16</v>
      </c>
      <c r="AM700" s="29"/>
      <c r="AN700" s="12" t="s">
        <v>16</v>
      </c>
      <c r="AO700" s="7" t="s">
        <v>16</v>
      </c>
      <c r="AP700" s="32" t="s">
        <v>16</v>
      </c>
      <c r="AQ700" s="32"/>
      <c r="AR700" s="7" t="s">
        <v>16</v>
      </c>
      <c r="AS700" s="12" t="s">
        <v>16</v>
      </c>
      <c r="AT700" s="7" t="s">
        <v>16</v>
      </c>
      <c r="AU700" s="12" t="s">
        <v>16</v>
      </c>
      <c r="AV700" s="7" t="s">
        <v>16</v>
      </c>
      <c r="AW700" s="12" t="s">
        <v>16</v>
      </c>
      <c r="AX700" s="7" t="s">
        <v>16</v>
      </c>
      <c r="AY700" s="12" t="s">
        <v>16</v>
      </c>
      <c r="AZ700" s="29" t="s">
        <v>16</v>
      </c>
      <c r="BA700" s="29"/>
      <c r="BB700" s="29"/>
      <c r="BC700" s="12" t="s">
        <v>16</v>
      </c>
    </row>
    <row r="701" spans="1:55" s="1" customFormat="1" ht="14.1" customHeight="1" x14ac:dyDescent="0.2">
      <c r="A701" s="30" t="s">
        <v>771</v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 t="s">
        <v>1032</v>
      </c>
      <c r="N701" s="31"/>
      <c r="O701" s="31" t="s">
        <v>67</v>
      </c>
      <c r="P701" s="31"/>
      <c r="Q701" s="31"/>
      <c r="R701" s="31"/>
      <c r="S701" s="31" t="s">
        <v>68</v>
      </c>
      <c r="T701" s="31"/>
      <c r="U701" s="31"/>
      <c r="V701" s="27">
        <f>0</f>
        <v>0</v>
      </c>
      <c r="W701" s="27"/>
      <c r="X701" s="28" t="s">
        <v>243</v>
      </c>
      <c r="Y701" s="28"/>
      <c r="Z701" s="27">
        <f>0</f>
        <v>0</v>
      </c>
      <c r="AA701" s="27"/>
      <c r="AB701" s="14" t="s">
        <v>243</v>
      </c>
      <c r="AC701" s="27">
        <f>0</f>
        <v>0</v>
      </c>
      <c r="AD701" s="27"/>
      <c r="AE701" s="14" t="s">
        <v>243</v>
      </c>
      <c r="AF701" s="27">
        <f>0</f>
        <v>0</v>
      </c>
      <c r="AG701" s="27"/>
      <c r="AH701" s="14" t="s">
        <v>243</v>
      </c>
      <c r="AI701" s="27">
        <f>0</f>
        <v>0</v>
      </c>
      <c r="AJ701" s="27"/>
      <c r="AK701" s="14" t="s">
        <v>243</v>
      </c>
      <c r="AL701" s="27">
        <f>0</f>
        <v>0</v>
      </c>
      <c r="AM701" s="27"/>
      <c r="AN701" s="14" t="s">
        <v>243</v>
      </c>
      <c r="AO701" s="14" t="s">
        <v>243</v>
      </c>
      <c r="AP701" s="28" t="s">
        <v>243</v>
      </c>
      <c r="AQ701" s="28"/>
      <c r="AR701" s="14" t="s">
        <v>243</v>
      </c>
      <c r="AS701" s="14" t="s">
        <v>243</v>
      </c>
      <c r="AT701" s="14" t="s">
        <v>243</v>
      </c>
      <c r="AU701" s="14" t="s">
        <v>243</v>
      </c>
      <c r="AV701" s="14" t="s">
        <v>243</v>
      </c>
      <c r="AW701" s="14" t="s">
        <v>243</v>
      </c>
      <c r="AX701" s="14" t="s">
        <v>243</v>
      </c>
      <c r="AY701" s="14" t="s">
        <v>243</v>
      </c>
      <c r="AZ701" s="28" t="s">
        <v>243</v>
      </c>
      <c r="BA701" s="28"/>
      <c r="BB701" s="28"/>
      <c r="BC701" s="14" t="s">
        <v>243</v>
      </c>
    </row>
    <row r="702" spans="1:55" s="1" customFormat="1" ht="14.1" customHeight="1" x14ac:dyDescent="0.2">
      <c r="A702" s="20" t="s">
        <v>16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</row>
    <row r="703" spans="1:55" s="1" customFormat="1" ht="14.1" customHeight="1" x14ac:dyDescent="0.2">
      <c r="A703" s="22" t="s">
        <v>1033</v>
      </c>
      <c r="B703" s="22"/>
      <c r="C703" s="22"/>
      <c r="D703" s="22"/>
      <c r="E703" s="22"/>
      <c r="F703" s="22"/>
      <c r="G703" s="22"/>
      <c r="H703" s="22"/>
      <c r="I703" s="22"/>
      <c r="J703" s="23" t="s">
        <v>16</v>
      </c>
      <c r="K703" s="23"/>
      <c r="L703" s="23"/>
      <c r="M703" s="23"/>
      <c r="N703" s="23"/>
      <c r="O703" s="23"/>
      <c r="P703" s="23"/>
      <c r="Q703" s="23"/>
      <c r="R703" s="23" t="s">
        <v>1034</v>
      </c>
      <c r="S703" s="23"/>
      <c r="T703" s="23"/>
      <c r="U703" s="23"/>
      <c r="V703" s="23"/>
      <c r="W703" s="23"/>
      <c r="X703" s="23"/>
      <c r="Y703" s="24" t="s">
        <v>16</v>
      </c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</row>
    <row r="704" spans="1:55" s="1" customFormat="1" ht="14.1" customHeight="1" x14ac:dyDescent="0.2">
      <c r="A704" s="25" t="s">
        <v>16</v>
      </c>
      <c r="B704" s="25"/>
      <c r="C704" s="25"/>
      <c r="D704" s="25"/>
      <c r="E704" s="25"/>
      <c r="F704" s="25"/>
      <c r="G704" s="25"/>
      <c r="H704" s="25"/>
      <c r="I704" s="25"/>
      <c r="J704" s="17" t="s">
        <v>16</v>
      </c>
      <c r="K704" s="26" t="s">
        <v>1035</v>
      </c>
      <c r="L704" s="26"/>
      <c r="M704" s="26"/>
      <c r="N704" s="26"/>
      <c r="O704" s="26"/>
      <c r="P704" s="26"/>
      <c r="Q704" s="17" t="s">
        <v>16</v>
      </c>
      <c r="R704" s="24" t="s">
        <v>16</v>
      </c>
      <c r="S704" s="24"/>
      <c r="T704" s="26" t="s">
        <v>1036</v>
      </c>
      <c r="U704" s="26"/>
      <c r="V704" s="26"/>
      <c r="W704" s="24" t="s">
        <v>16</v>
      </c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</row>
    <row r="705" spans="1:55" s="1" customFormat="1" ht="8.1" customHeight="1" x14ac:dyDescent="0.2">
      <c r="A705" s="24" t="s">
        <v>16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</row>
    <row r="706" spans="1:55" s="1" customFormat="1" ht="14.1" customHeight="1" x14ac:dyDescent="0.2">
      <c r="A706" s="22" t="s">
        <v>1037</v>
      </c>
      <c r="B706" s="22"/>
      <c r="C706" s="22"/>
      <c r="D706" s="22"/>
      <c r="E706" s="22"/>
      <c r="F706" s="22"/>
      <c r="G706" s="22"/>
      <c r="H706" s="22"/>
      <c r="I706" s="22"/>
      <c r="J706" s="23" t="s">
        <v>16</v>
      </c>
      <c r="K706" s="23"/>
      <c r="L706" s="23"/>
      <c r="M706" s="23"/>
      <c r="N706" s="23"/>
      <c r="O706" s="23"/>
      <c r="P706" s="23"/>
      <c r="Q706" s="23"/>
      <c r="R706" s="23" t="s">
        <v>1038</v>
      </c>
      <c r="S706" s="23"/>
      <c r="T706" s="23"/>
      <c r="U706" s="23"/>
      <c r="V706" s="23"/>
      <c r="W706" s="23"/>
      <c r="X706" s="23"/>
      <c r="Y706" s="24" t="s">
        <v>16</v>
      </c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</row>
    <row r="707" spans="1:55" s="1" customFormat="1" ht="14.1" customHeight="1" x14ac:dyDescent="0.2">
      <c r="A707" s="25" t="s">
        <v>16</v>
      </c>
      <c r="B707" s="25"/>
      <c r="C707" s="25"/>
      <c r="D707" s="25"/>
      <c r="E707" s="25"/>
      <c r="F707" s="25"/>
      <c r="G707" s="25"/>
      <c r="H707" s="25"/>
      <c r="I707" s="25"/>
      <c r="J707" s="17" t="s">
        <v>16</v>
      </c>
      <c r="K707" s="26" t="s">
        <v>1035</v>
      </c>
      <c r="L707" s="26"/>
      <c r="M707" s="26"/>
      <c r="N707" s="26"/>
      <c r="O707" s="26"/>
      <c r="P707" s="26"/>
      <c r="Q707" s="17" t="s">
        <v>16</v>
      </c>
      <c r="R707" s="24" t="s">
        <v>16</v>
      </c>
      <c r="S707" s="24"/>
      <c r="T707" s="26" t="s">
        <v>1036</v>
      </c>
      <c r="U707" s="26"/>
      <c r="V707" s="26"/>
      <c r="W707" s="24" t="s">
        <v>16</v>
      </c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</row>
    <row r="708" spans="1:55" s="1" customFormat="1" ht="14.1" customHeight="1" x14ac:dyDescent="0.2">
      <c r="A708" s="18" t="s">
        <v>16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</row>
    <row r="709" spans="1:55" s="1" customFormat="1" ht="14.1" customHeight="1" x14ac:dyDescent="0.2">
      <c r="A709" s="19" t="s">
        <v>1039</v>
      </c>
      <c r="B709" s="19"/>
      <c r="C709" s="19"/>
      <c r="D709" s="19"/>
      <c r="E709" s="19"/>
      <c r="F709" s="19"/>
      <c r="G709" s="19"/>
      <c r="H709" s="19"/>
      <c r="I709" s="20" t="s">
        <v>16</v>
      </c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</row>
    <row r="710" spans="1:55" s="1" customFormat="1" ht="14.1" customHeight="1" x14ac:dyDescent="0.2">
      <c r="A710" s="21" t="s">
        <v>16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</row>
  </sheetData>
  <mergeCells count="9058">
    <mergeCell ref="A6:E6"/>
    <mergeCell ref="F6:BA6"/>
    <mergeCell ref="BB6:BC6"/>
    <mergeCell ref="A7:D7"/>
    <mergeCell ref="E7:AZ7"/>
    <mergeCell ref="BB7:BC7"/>
    <mergeCell ref="A4:K4"/>
    <mergeCell ref="L4:AZ4"/>
    <mergeCell ref="BB4:BC4"/>
    <mergeCell ref="A5:F5"/>
    <mergeCell ref="G5:AZ5"/>
    <mergeCell ref="BB5:BC5"/>
    <mergeCell ref="A1:BA1"/>
    <mergeCell ref="BB1:BC1"/>
    <mergeCell ref="A2:BA2"/>
    <mergeCell ref="BB2:BC2"/>
    <mergeCell ref="A3:AZ3"/>
    <mergeCell ref="BB3:BC3"/>
    <mergeCell ref="AO10:BC10"/>
    <mergeCell ref="AO11:AQ11"/>
    <mergeCell ref="AP12:AQ12"/>
    <mergeCell ref="AR11:AS11"/>
    <mergeCell ref="AT11:AU11"/>
    <mergeCell ref="AV11:AW11"/>
    <mergeCell ref="V10:AN10"/>
    <mergeCell ref="V11:Y11"/>
    <mergeCell ref="V12:W12"/>
    <mergeCell ref="X12:Y12"/>
    <mergeCell ref="Z11:AB11"/>
    <mergeCell ref="Z12:AA12"/>
    <mergeCell ref="AC11:AE11"/>
    <mergeCell ref="AC12:AD12"/>
    <mergeCell ref="AF11:AH11"/>
    <mergeCell ref="AF12:AG12"/>
    <mergeCell ref="AG8:AI8"/>
    <mergeCell ref="AJ8:AL8"/>
    <mergeCell ref="AM8:AP8"/>
    <mergeCell ref="AQ8:BC8"/>
    <mergeCell ref="A9:BC9"/>
    <mergeCell ref="A10:L12"/>
    <mergeCell ref="M10:N12"/>
    <mergeCell ref="O10:U11"/>
    <mergeCell ref="O12:R12"/>
    <mergeCell ref="S12:U12"/>
    <mergeCell ref="A8:G8"/>
    <mergeCell ref="H8:M8"/>
    <mergeCell ref="N8:T8"/>
    <mergeCell ref="U8:Z8"/>
    <mergeCell ref="AA8:AC8"/>
    <mergeCell ref="AD8:AF8"/>
    <mergeCell ref="A14:BC14"/>
    <mergeCell ref="A15:L15"/>
    <mergeCell ref="M15:N15"/>
    <mergeCell ref="O15:R15"/>
    <mergeCell ref="S15:U15"/>
    <mergeCell ref="V15:W15"/>
    <mergeCell ref="X15:Y15"/>
    <mergeCell ref="Z15:AA15"/>
    <mergeCell ref="AC15:AD15"/>
    <mergeCell ref="AF15:AG15"/>
    <mergeCell ref="AC13:AD13"/>
    <mergeCell ref="AF13:AG13"/>
    <mergeCell ref="AI13:AJ13"/>
    <mergeCell ref="AL13:AM13"/>
    <mergeCell ref="AP13:AQ13"/>
    <mergeCell ref="AZ13:BB13"/>
    <mergeCell ref="AX11:AY11"/>
    <mergeCell ref="AZ11:BC11"/>
    <mergeCell ref="AZ12:BB12"/>
    <mergeCell ref="A13:L13"/>
    <mergeCell ref="M13:N13"/>
    <mergeCell ref="O13:R13"/>
    <mergeCell ref="S13:U13"/>
    <mergeCell ref="V13:W13"/>
    <mergeCell ref="X13:Y13"/>
    <mergeCell ref="Z13:AA13"/>
    <mergeCell ref="AI11:AK11"/>
    <mergeCell ref="AI12:AJ12"/>
    <mergeCell ref="AL11:AN11"/>
    <mergeCell ref="AL12:AM12"/>
    <mergeCell ref="AZ16:BB16"/>
    <mergeCell ref="A17:L17"/>
    <mergeCell ref="M17:N17"/>
    <mergeCell ref="O17:R17"/>
    <mergeCell ref="S17:U17"/>
    <mergeCell ref="V17:W17"/>
    <mergeCell ref="X17:Y17"/>
    <mergeCell ref="Z17:AA17"/>
    <mergeCell ref="AC17:AD17"/>
    <mergeCell ref="AF17:AG17"/>
    <mergeCell ref="Z16:AA16"/>
    <mergeCell ref="AC16:AD16"/>
    <mergeCell ref="AF16:AG16"/>
    <mergeCell ref="AI16:AJ16"/>
    <mergeCell ref="AL16:AM16"/>
    <mergeCell ref="AP16:AQ16"/>
    <mergeCell ref="AI15:AJ15"/>
    <mergeCell ref="AL15:AM15"/>
    <mergeCell ref="AP15:AQ15"/>
    <mergeCell ref="AZ15:BB15"/>
    <mergeCell ref="A16:L16"/>
    <mergeCell ref="M16:N16"/>
    <mergeCell ref="O16:R16"/>
    <mergeCell ref="S16:U16"/>
    <mergeCell ref="V16:W16"/>
    <mergeCell ref="X16:Y16"/>
    <mergeCell ref="AZ18:BB18"/>
    <mergeCell ref="A19:L19"/>
    <mergeCell ref="M19:N19"/>
    <mergeCell ref="O19:R19"/>
    <mergeCell ref="S19:U19"/>
    <mergeCell ref="V19:W19"/>
    <mergeCell ref="X19:Y19"/>
    <mergeCell ref="Z19:AA19"/>
    <mergeCell ref="AC19:AD19"/>
    <mergeCell ref="AF19:AG19"/>
    <mergeCell ref="Z18:AA18"/>
    <mergeCell ref="AC18:AD18"/>
    <mergeCell ref="AF18:AG18"/>
    <mergeCell ref="AI18:AJ18"/>
    <mergeCell ref="AL18:AM18"/>
    <mergeCell ref="AP18:AQ18"/>
    <mergeCell ref="AI17:AJ17"/>
    <mergeCell ref="AL17:AM17"/>
    <mergeCell ref="AP17:AQ17"/>
    <mergeCell ref="AZ17:BB17"/>
    <mergeCell ref="A18:L18"/>
    <mergeCell ref="M18:N18"/>
    <mergeCell ref="O18:R18"/>
    <mergeCell ref="S18:U18"/>
    <mergeCell ref="V18:W18"/>
    <mergeCell ref="X18:Y18"/>
    <mergeCell ref="AZ20:BB20"/>
    <mergeCell ref="A21:L21"/>
    <mergeCell ref="M21:N21"/>
    <mergeCell ref="O21:R21"/>
    <mergeCell ref="S21:U21"/>
    <mergeCell ref="V21:W21"/>
    <mergeCell ref="X21:Y21"/>
    <mergeCell ref="Z21:AA21"/>
    <mergeCell ref="AC21:AD21"/>
    <mergeCell ref="AF21:AG21"/>
    <mergeCell ref="Z20:AA20"/>
    <mergeCell ref="AC20:AD20"/>
    <mergeCell ref="AF20:AG20"/>
    <mergeCell ref="AI20:AJ20"/>
    <mergeCell ref="AL20:AM20"/>
    <mergeCell ref="AP20:AQ20"/>
    <mergeCell ref="AI19:AJ19"/>
    <mergeCell ref="AL19:AM19"/>
    <mergeCell ref="AP19:AQ19"/>
    <mergeCell ref="AZ19:BB19"/>
    <mergeCell ref="A20:L20"/>
    <mergeCell ref="M20:N20"/>
    <mergeCell ref="O20:R20"/>
    <mergeCell ref="S20:U20"/>
    <mergeCell ref="V20:W20"/>
    <mergeCell ref="X20:Y20"/>
    <mergeCell ref="AZ22:BB22"/>
    <mergeCell ref="A23:L23"/>
    <mergeCell ref="M23:N23"/>
    <mergeCell ref="O23:R23"/>
    <mergeCell ref="S23:U23"/>
    <mergeCell ref="V23:W23"/>
    <mergeCell ref="X23:Y23"/>
    <mergeCell ref="Z23:AA23"/>
    <mergeCell ref="AC23:AD23"/>
    <mergeCell ref="AF23:AG23"/>
    <mergeCell ref="Z22:AA22"/>
    <mergeCell ref="AC22:AD22"/>
    <mergeCell ref="AF22:AG22"/>
    <mergeCell ref="AI22:AJ22"/>
    <mergeCell ref="AL22:AM22"/>
    <mergeCell ref="AP22:AQ22"/>
    <mergeCell ref="AI21:AJ21"/>
    <mergeCell ref="AL21:AM21"/>
    <mergeCell ref="AP21:AQ21"/>
    <mergeCell ref="AZ21:BB21"/>
    <mergeCell ref="A22:L22"/>
    <mergeCell ref="M22:N22"/>
    <mergeCell ref="O22:R22"/>
    <mergeCell ref="S22:U22"/>
    <mergeCell ref="V22:W22"/>
    <mergeCell ref="X22:Y22"/>
    <mergeCell ref="AZ24:BB24"/>
    <mergeCell ref="A25:L25"/>
    <mergeCell ref="M25:N25"/>
    <mergeCell ref="O25:R25"/>
    <mergeCell ref="S25:U25"/>
    <mergeCell ref="V25:W25"/>
    <mergeCell ref="X25:Y25"/>
    <mergeCell ref="Z25:AA25"/>
    <mergeCell ref="AC25:AD25"/>
    <mergeCell ref="AF25:AG25"/>
    <mergeCell ref="Z24:AA24"/>
    <mergeCell ref="AC24:AD24"/>
    <mergeCell ref="AF24:AG24"/>
    <mergeCell ref="AI24:AJ24"/>
    <mergeCell ref="AL24:AM24"/>
    <mergeCell ref="AP24:AQ24"/>
    <mergeCell ref="AI23:AJ23"/>
    <mergeCell ref="AL23:AM23"/>
    <mergeCell ref="AP23:AQ23"/>
    <mergeCell ref="AZ23:BB23"/>
    <mergeCell ref="A24:L24"/>
    <mergeCell ref="M24:N24"/>
    <mergeCell ref="O24:R24"/>
    <mergeCell ref="S24:U24"/>
    <mergeCell ref="V24:W24"/>
    <mergeCell ref="X24:Y24"/>
    <mergeCell ref="AZ26:BB26"/>
    <mergeCell ref="A27:L27"/>
    <mergeCell ref="M27:N27"/>
    <mergeCell ref="O27:R27"/>
    <mergeCell ref="S27:U27"/>
    <mergeCell ref="V27:W27"/>
    <mergeCell ref="X27:Y27"/>
    <mergeCell ref="Z27:AA27"/>
    <mergeCell ref="AC27:AD27"/>
    <mergeCell ref="AF27:AG27"/>
    <mergeCell ref="Z26:AA26"/>
    <mergeCell ref="AC26:AD26"/>
    <mergeCell ref="AF26:AG26"/>
    <mergeCell ref="AI26:AJ26"/>
    <mergeCell ref="AL26:AM26"/>
    <mergeCell ref="AP26:AQ26"/>
    <mergeCell ref="AI25:AJ25"/>
    <mergeCell ref="AL25:AM25"/>
    <mergeCell ref="AP25:AQ25"/>
    <mergeCell ref="AZ25:BB25"/>
    <mergeCell ref="A26:L26"/>
    <mergeCell ref="M26:N26"/>
    <mergeCell ref="O26:R26"/>
    <mergeCell ref="S26:U26"/>
    <mergeCell ref="V26:W26"/>
    <mergeCell ref="X26:Y26"/>
    <mergeCell ref="AZ28:BB28"/>
    <mergeCell ref="A29:L29"/>
    <mergeCell ref="M29:N29"/>
    <mergeCell ref="O29:R29"/>
    <mergeCell ref="S29:U29"/>
    <mergeCell ref="V29:W29"/>
    <mergeCell ref="X29:Y29"/>
    <mergeCell ref="Z29:AA29"/>
    <mergeCell ref="AC29:AD29"/>
    <mergeCell ref="AF29:AG29"/>
    <mergeCell ref="Z28:AA28"/>
    <mergeCell ref="AC28:AD28"/>
    <mergeCell ref="AF28:AG28"/>
    <mergeCell ref="AI28:AJ28"/>
    <mergeCell ref="AL28:AM28"/>
    <mergeCell ref="AP28:AQ28"/>
    <mergeCell ref="AI27:AJ27"/>
    <mergeCell ref="AL27:AM27"/>
    <mergeCell ref="AP27:AQ27"/>
    <mergeCell ref="AZ27:BB27"/>
    <mergeCell ref="A28:L28"/>
    <mergeCell ref="M28:N28"/>
    <mergeCell ref="O28:R28"/>
    <mergeCell ref="S28:U28"/>
    <mergeCell ref="V28:W28"/>
    <mergeCell ref="X28:Y28"/>
    <mergeCell ref="AZ30:BB30"/>
    <mergeCell ref="A31:L31"/>
    <mergeCell ref="M31:N31"/>
    <mergeCell ref="O31:R31"/>
    <mergeCell ref="S31:U31"/>
    <mergeCell ref="V31:W31"/>
    <mergeCell ref="X31:Y31"/>
    <mergeCell ref="Z31:AA31"/>
    <mergeCell ref="AC31:AD31"/>
    <mergeCell ref="AF31:AG31"/>
    <mergeCell ref="Z30:AA30"/>
    <mergeCell ref="AC30:AD30"/>
    <mergeCell ref="AF30:AG30"/>
    <mergeCell ref="AI30:AJ30"/>
    <mergeCell ref="AL30:AM30"/>
    <mergeCell ref="AP30:AQ30"/>
    <mergeCell ref="AI29:AJ29"/>
    <mergeCell ref="AL29:AM29"/>
    <mergeCell ref="AP29:AQ29"/>
    <mergeCell ref="AZ29:BB29"/>
    <mergeCell ref="A30:L30"/>
    <mergeCell ref="M30:N30"/>
    <mergeCell ref="O30:R30"/>
    <mergeCell ref="S30:U30"/>
    <mergeCell ref="V30:W30"/>
    <mergeCell ref="X30:Y30"/>
    <mergeCell ref="AZ32:BB32"/>
    <mergeCell ref="A33:L33"/>
    <mergeCell ref="M33:N33"/>
    <mergeCell ref="O33:R33"/>
    <mergeCell ref="S33:U33"/>
    <mergeCell ref="V33:W33"/>
    <mergeCell ref="X33:Y33"/>
    <mergeCell ref="Z33:AA33"/>
    <mergeCell ref="AC33:AD33"/>
    <mergeCell ref="AF33:AG33"/>
    <mergeCell ref="Z32:AA32"/>
    <mergeCell ref="AC32:AD32"/>
    <mergeCell ref="AF32:AG32"/>
    <mergeCell ref="AI32:AJ32"/>
    <mergeCell ref="AL32:AM32"/>
    <mergeCell ref="AP32:AQ32"/>
    <mergeCell ref="AI31:AJ31"/>
    <mergeCell ref="AL31:AM31"/>
    <mergeCell ref="AP31:AQ31"/>
    <mergeCell ref="AZ31:BB31"/>
    <mergeCell ref="A32:L32"/>
    <mergeCell ref="M32:N32"/>
    <mergeCell ref="O32:R32"/>
    <mergeCell ref="S32:U32"/>
    <mergeCell ref="V32:W32"/>
    <mergeCell ref="X32:Y32"/>
    <mergeCell ref="AZ34:BB34"/>
    <mergeCell ref="A35:L35"/>
    <mergeCell ref="M35:N35"/>
    <mergeCell ref="O35:R35"/>
    <mergeCell ref="S35:U35"/>
    <mergeCell ref="V35:W35"/>
    <mergeCell ref="X35:Y35"/>
    <mergeCell ref="Z35:AA35"/>
    <mergeCell ref="AC35:AD35"/>
    <mergeCell ref="AF35:AG35"/>
    <mergeCell ref="Z34:AA34"/>
    <mergeCell ref="AC34:AD34"/>
    <mergeCell ref="AF34:AG34"/>
    <mergeCell ref="AI34:AJ34"/>
    <mergeCell ref="AL34:AM34"/>
    <mergeCell ref="AP34:AQ34"/>
    <mergeCell ref="AI33:AJ33"/>
    <mergeCell ref="AL33:AM33"/>
    <mergeCell ref="AP33:AQ33"/>
    <mergeCell ref="AZ33:BB33"/>
    <mergeCell ref="A34:L34"/>
    <mergeCell ref="M34:N34"/>
    <mergeCell ref="O34:R34"/>
    <mergeCell ref="S34:U34"/>
    <mergeCell ref="V34:W34"/>
    <mergeCell ref="X34:Y34"/>
    <mergeCell ref="AZ36:BB36"/>
    <mergeCell ref="A37:L37"/>
    <mergeCell ref="M37:N37"/>
    <mergeCell ref="O37:R37"/>
    <mergeCell ref="S37:U37"/>
    <mergeCell ref="V37:W37"/>
    <mergeCell ref="X37:Y37"/>
    <mergeCell ref="Z37:AA37"/>
    <mergeCell ref="AC37:AD37"/>
    <mergeCell ref="AF37:AG37"/>
    <mergeCell ref="Z36:AA36"/>
    <mergeCell ref="AC36:AD36"/>
    <mergeCell ref="AF36:AG36"/>
    <mergeCell ref="AI36:AJ36"/>
    <mergeCell ref="AL36:AM36"/>
    <mergeCell ref="AP36:AQ36"/>
    <mergeCell ref="AI35:AJ35"/>
    <mergeCell ref="AL35:AM35"/>
    <mergeCell ref="AP35:AQ35"/>
    <mergeCell ref="AZ35:BB35"/>
    <mergeCell ref="A36:L36"/>
    <mergeCell ref="M36:N36"/>
    <mergeCell ref="O36:R36"/>
    <mergeCell ref="S36:U36"/>
    <mergeCell ref="V36:W36"/>
    <mergeCell ref="X36:Y36"/>
    <mergeCell ref="AZ38:BB38"/>
    <mergeCell ref="A39:L39"/>
    <mergeCell ref="M39:N39"/>
    <mergeCell ref="O39:R39"/>
    <mergeCell ref="S39:U39"/>
    <mergeCell ref="V39:W39"/>
    <mergeCell ref="X39:Y39"/>
    <mergeCell ref="Z39:AA39"/>
    <mergeCell ref="AC39:AD39"/>
    <mergeCell ref="AF39:AG39"/>
    <mergeCell ref="Z38:AA38"/>
    <mergeCell ref="AC38:AD38"/>
    <mergeCell ref="AF38:AG38"/>
    <mergeCell ref="AI38:AJ38"/>
    <mergeCell ref="AL38:AM38"/>
    <mergeCell ref="AP38:AQ38"/>
    <mergeCell ref="AI37:AJ37"/>
    <mergeCell ref="AL37:AM37"/>
    <mergeCell ref="AP37:AQ37"/>
    <mergeCell ref="AZ37:BB37"/>
    <mergeCell ref="A38:L38"/>
    <mergeCell ref="M38:N38"/>
    <mergeCell ref="O38:R38"/>
    <mergeCell ref="S38:U38"/>
    <mergeCell ref="V38:W38"/>
    <mergeCell ref="X38:Y38"/>
    <mergeCell ref="AZ40:BB40"/>
    <mergeCell ref="A41:L41"/>
    <mergeCell ref="M41:N41"/>
    <mergeCell ref="O41:R41"/>
    <mergeCell ref="S41:U41"/>
    <mergeCell ref="V41:W41"/>
    <mergeCell ref="X41:Y41"/>
    <mergeCell ref="Z41:AA41"/>
    <mergeCell ref="AC41:AD41"/>
    <mergeCell ref="AF41:AG41"/>
    <mergeCell ref="Z40:AA40"/>
    <mergeCell ref="AC40:AD40"/>
    <mergeCell ref="AF40:AG40"/>
    <mergeCell ref="AI40:AJ40"/>
    <mergeCell ref="AL40:AM40"/>
    <mergeCell ref="AP40:AQ40"/>
    <mergeCell ref="AI39:AJ39"/>
    <mergeCell ref="AL39:AM39"/>
    <mergeCell ref="AP39:AQ39"/>
    <mergeCell ref="AZ39:BB39"/>
    <mergeCell ref="A40:L40"/>
    <mergeCell ref="M40:N40"/>
    <mergeCell ref="O40:R40"/>
    <mergeCell ref="S40:U40"/>
    <mergeCell ref="V40:W40"/>
    <mergeCell ref="X40:Y40"/>
    <mergeCell ref="AZ42:BB42"/>
    <mergeCell ref="A43:L43"/>
    <mergeCell ref="M43:N43"/>
    <mergeCell ref="O43:R43"/>
    <mergeCell ref="S43:U43"/>
    <mergeCell ref="V43:W43"/>
    <mergeCell ref="X43:Y43"/>
    <mergeCell ref="Z43:AA43"/>
    <mergeCell ref="AC43:AD43"/>
    <mergeCell ref="AF43:AG43"/>
    <mergeCell ref="Z42:AA42"/>
    <mergeCell ref="AC42:AD42"/>
    <mergeCell ref="AF42:AG42"/>
    <mergeCell ref="AI42:AJ42"/>
    <mergeCell ref="AL42:AM42"/>
    <mergeCell ref="AP42:AQ42"/>
    <mergeCell ref="AI41:AJ41"/>
    <mergeCell ref="AL41:AM41"/>
    <mergeCell ref="AP41:AQ41"/>
    <mergeCell ref="AZ41:BB41"/>
    <mergeCell ref="A42:L42"/>
    <mergeCell ref="M42:N42"/>
    <mergeCell ref="O42:R42"/>
    <mergeCell ref="S42:U42"/>
    <mergeCell ref="V42:W42"/>
    <mergeCell ref="X42:Y42"/>
    <mergeCell ref="AZ44:BB44"/>
    <mergeCell ref="A45:L45"/>
    <mergeCell ref="M45:N45"/>
    <mergeCell ref="O45:R45"/>
    <mergeCell ref="S45:U45"/>
    <mergeCell ref="V45:W45"/>
    <mergeCell ref="X45:Y45"/>
    <mergeCell ref="Z45:AA45"/>
    <mergeCell ref="AC45:AD45"/>
    <mergeCell ref="AF45:AG45"/>
    <mergeCell ref="Z44:AA44"/>
    <mergeCell ref="AC44:AD44"/>
    <mergeCell ref="AF44:AG44"/>
    <mergeCell ref="AI44:AJ44"/>
    <mergeCell ref="AL44:AM44"/>
    <mergeCell ref="AP44:AQ44"/>
    <mergeCell ref="AI43:AJ43"/>
    <mergeCell ref="AL43:AM43"/>
    <mergeCell ref="AP43:AQ43"/>
    <mergeCell ref="AZ43:BB43"/>
    <mergeCell ref="A44:L44"/>
    <mergeCell ref="M44:N44"/>
    <mergeCell ref="O44:R44"/>
    <mergeCell ref="S44:U44"/>
    <mergeCell ref="V44:W44"/>
    <mergeCell ref="X44:Y44"/>
    <mergeCell ref="AZ46:BB46"/>
    <mergeCell ref="A47:L47"/>
    <mergeCell ref="M47:N47"/>
    <mergeCell ref="O47:R47"/>
    <mergeCell ref="S47:U47"/>
    <mergeCell ref="V47:W47"/>
    <mergeCell ref="X47:Y47"/>
    <mergeCell ref="Z47:AA47"/>
    <mergeCell ref="AC47:AD47"/>
    <mergeCell ref="AF47:AG47"/>
    <mergeCell ref="Z46:AA46"/>
    <mergeCell ref="AC46:AD46"/>
    <mergeCell ref="AF46:AG46"/>
    <mergeCell ref="AI46:AJ46"/>
    <mergeCell ref="AL46:AM46"/>
    <mergeCell ref="AP46:AQ46"/>
    <mergeCell ref="AI45:AJ45"/>
    <mergeCell ref="AL45:AM45"/>
    <mergeCell ref="AP45:AQ45"/>
    <mergeCell ref="AZ45:BB45"/>
    <mergeCell ref="A46:L46"/>
    <mergeCell ref="M46:N46"/>
    <mergeCell ref="O46:R46"/>
    <mergeCell ref="S46:U46"/>
    <mergeCell ref="V46:W46"/>
    <mergeCell ref="X46:Y46"/>
    <mergeCell ref="AZ48:BB48"/>
    <mergeCell ref="A49:L49"/>
    <mergeCell ref="M49:N49"/>
    <mergeCell ref="O49:R49"/>
    <mergeCell ref="S49:U49"/>
    <mergeCell ref="V49:W49"/>
    <mergeCell ref="X49:Y49"/>
    <mergeCell ref="Z49:AA49"/>
    <mergeCell ref="AC49:AD49"/>
    <mergeCell ref="AF49:AG49"/>
    <mergeCell ref="Z48:AA48"/>
    <mergeCell ref="AC48:AD48"/>
    <mergeCell ref="AF48:AG48"/>
    <mergeCell ref="AI48:AJ48"/>
    <mergeCell ref="AL48:AM48"/>
    <mergeCell ref="AP48:AQ48"/>
    <mergeCell ref="AI47:AJ47"/>
    <mergeCell ref="AL47:AM47"/>
    <mergeCell ref="AP47:AQ47"/>
    <mergeCell ref="AZ47:BB47"/>
    <mergeCell ref="A48:L48"/>
    <mergeCell ref="M48:N48"/>
    <mergeCell ref="O48:R48"/>
    <mergeCell ref="S48:U48"/>
    <mergeCell ref="V48:W48"/>
    <mergeCell ref="X48:Y48"/>
    <mergeCell ref="AZ50:BB50"/>
    <mergeCell ref="A51:L51"/>
    <mergeCell ref="M51:N51"/>
    <mergeCell ref="O51:R51"/>
    <mergeCell ref="S51:U51"/>
    <mergeCell ref="V51:W51"/>
    <mergeCell ref="X51:Y51"/>
    <mergeCell ref="Z51:AA51"/>
    <mergeCell ref="AC51:AD51"/>
    <mergeCell ref="AF51:AG51"/>
    <mergeCell ref="Z50:AA50"/>
    <mergeCell ref="AC50:AD50"/>
    <mergeCell ref="AF50:AG50"/>
    <mergeCell ref="AI50:AJ50"/>
    <mergeCell ref="AL50:AM50"/>
    <mergeCell ref="AP50:AQ50"/>
    <mergeCell ref="AI49:AJ49"/>
    <mergeCell ref="AL49:AM49"/>
    <mergeCell ref="AP49:AQ49"/>
    <mergeCell ref="AZ49:BB49"/>
    <mergeCell ref="A50:L50"/>
    <mergeCell ref="M50:N50"/>
    <mergeCell ref="O50:R50"/>
    <mergeCell ref="S50:U50"/>
    <mergeCell ref="V50:W50"/>
    <mergeCell ref="X50:Y50"/>
    <mergeCell ref="AZ52:BB52"/>
    <mergeCell ref="A53:L53"/>
    <mergeCell ref="M53:N53"/>
    <mergeCell ref="O53:R53"/>
    <mergeCell ref="S53:U53"/>
    <mergeCell ref="V53:W53"/>
    <mergeCell ref="X53:Y53"/>
    <mergeCell ref="Z53:AA53"/>
    <mergeCell ref="AC53:AD53"/>
    <mergeCell ref="AF53:AG53"/>
    <mergeCell ref="Z52:AA52"/>
    <mergeCell ref="AC52:AD52"/>
    <mergeCell ref="AF52:AG52"/>
    <mergeCell ref="AI52:AJ52"/>
    <mergeCell ref="AL52:AM52"/>
    <mergeCell ref="AP52:AQ52"/>
    <mergeCell ref="AI51:AJ51"/>
    <mergeCell ref="AL51:AM51"/>
    <mergeCell ref="AP51:AQ51"/>
    <mergeCell ref="AZ51:BB51"/>
    <mergeCell ref="A52:L52"/>
    <mergeCell ref="M52:N52"/>
    <mergeCell ref="O52:R52"/>
    <mergeCell ref="S52:U52"/>
    <mergeCell ref="V52:W52"/>
    <mergeCell ref="X52:Y52"/>
    <mergeCell ref="AZ54:BB54"/>
    <mergeCell ref="A55:L55"/>
    <mergeCell ref="M55:N55"/>
    <mergeCell ref="O55:R55"/>
    <mergeCell ref="S55:U55"/>
    <mergeCell ref="V55:W55"/>
    <mergeCell ref="X55:Y55"/>
    <mergeCell ref="Z55:AA55"/>
    <mergeCell ref="AC55:AD55"/>
    <mergeCell ref="AF55:AG55"/>
    <mergeCell ref="Z54:AA54"/>
    <mergeCell ref="AC54:AD54"/>
    <mergeCell ref="AF54:AG54"/>
    <mergeCell ref="AI54:AJ54"/>
    <mergeCell ref="AL54:AM54"/>
    <mergeCell ref="AP54:AQ54"/>
    <mergeCell ref="AI53:AJ53"/>
    <mergeCell ref="AL53:AM53"/>
    <mergeCell ref="AP53:AQ53"/>
    <mergeCell ref="AZ53:BB53"/>
    <mergeCell ref="A54:L54"/>
    <mergeCell ref="M54:N54"/>
    <mergeCell ref="O54:R54"/>
    <mergeCell ref="S54:U54"/>
    <mergeCell ref="V54:W54"/>
    <mergeCell ref="X54:Y54"/>
    <mergeCell ref="AZ56:BB56"/>
    <mergeCell ref="A57:L57"/>
    <mergeCell ref="M57:N57"/>
    <mergeCell ref="O57:R57"/>
    <mergeCell ref="S57:U57"/>
    <mergeCell ref="V57:W57"/>
    <mergeCell ref="X57:Y57"/>
    <mergeCell ref="Z57:AA57"/>
    <mergeCell ref="AC57:AD57"/>
    <mergeCell ref="AF57:AG57"/>
    <mergeCell ref="Z56:AA56"/>
    <mergeCell ref="AC56:AD56"/>
    <mergeCell ref="AF56:AG56"/>
    <mergeCell ref="AI56:AJ56"/>
    <mergeCell ref="AL56:AM56"/>
    <mergeCell ref="AP56:AQ56"/>
    <mergeCell ref="AI55:AJ55"/>
    <mergeCell ref="AL55:AM55"/>
    <mergeCell ref="AP55:AQ55"/>
    <mergeCell ref="AZ55:BB55"/>
    <mergeCell ref="A56:L56"/>
    <mergeCell ref="M56:N56"/>
    <mergeCell ref="O56:R56"/>
    <mergeCell ref="S56:U56"/>
    <mergeCell ref="V56:W56"/>
    <mergeCell ref="X56:Y56"/>
    <mergeCell ref="AZ58:BB58"/>
    <mergeCell ref="A59:L59"/>
    <mergeCell ref="M59:N59"/>
    <mergeCell ref="O59:R59"/>
    <mergeCell ref="S59:U59"/>
    <mergeCell ref="V59:W59"/>
    <mergeCell ref="X59:Y59"/>
    <mergeCell ref="Z59:AA59"/>
    <mergeCell ref="AC59:AD59"/>
    <mergeCell ref="AF59:AG59"/>
    <mergeCell ref="Z58:AA58"/>
    <mergeCell ref="AC58:AD58"/>
    <mergeCell ref="AF58:AG58"/>
    <mergeCell ref="AI58:AJ58"/>
    <mergeCell ref="AL58:AM58"/>
    <mergeCell ref="AP58:AQ58"/>
    <mergeCell ref="AI57:AJ57"/>
    <mergeCell ref="AL57:AM57"/>
    <mergeCell ref="AP57:AQ57"/>
    <mergeCell ref="AZ57:BB57"/>
    <mergeCell ref="A58:L58"/>
    <mergeCell ref="M58:N58"/>
    <mergeCell ref="O58:R58"/>
    <mergeCell ref="S58:U58"/>
    <mergeCell ref="V58:W58"/>
    <mergeCell ref="X58:Y58"/>
    <mergeCell ref="AZ60:BB60"/>
    <mergeCell ref="A61:L61"/>
    <mergeCell ref="M61:N61"/>
    <mergeCell ref="O61:R61"/>
    <mergeCell ref="S61:U61"/>
    <mergeCell ref="V61:W61"/>
    <mergeCell ref="X61:Y61"/>
    <mergeCell ref="Z61:AA61"/>
    <mergeCell ref="AC61:AD61"/>
    <mergeCell ref="AF61:AG61"/>
    <mergeCell ref="Z60:AA60"/>
    <mergeCell ref="AC60:AD60"/>
    <mergeCell ref="AF60:AG60"/>
    <mergeCell ref="AI60:AJ60"/>
    <mergeCell ref="AL60:AM60"/>
    <mergeCell ref="AP60:AQ60"/>
    <mergeCell ref="AI59:AJ59"/>
    <mergeCell ref="AL59:AM59"/>
    <mergeCell ref="AP59:AQ59"/>
    <mergeCell ref="AZ59:BB59"/>
    <mergeCell ref="A60:L60"/>
    <mergeCell ref="M60:N60"/>
    <mergeCell ref="O60:R60"/>
    <mergeCell ref="S60:U60"/>
    <mergeCell ref="V60:W60"/>
    <mergeCell ref="X60:Y60"/>
    <mergeCell ref="AZ62:BB62"/>
    <mergeCell ref="A63:L63"/>
    <mergeCell ref="M63:N63"/>
    <mergeCell ref="O63:R63"/>
    <mergeCell ref="S63:U63"/>
    <mergeCell ref="V63:W63"/>
    <mergeCell ref="X63:Y63"/>
    <mergeCell ref="Z63:AA63"/>
    <mergeCell ref="AC63:AD63"/>
    <mergeCell ref="AF63:AG63"/>
    <mergeCell ref="Z62:AA62"/>
    <mergeCell ref="AC62:AD62"/>
    <mergeCell ref="AF62:AG62"/>
    <mergeCell ref="AI62:AJ62"/>
    <mergeCell ref="AL62:AM62"/>
    <mergeCell ref="AP62:AQ62"/>
    <mergeCell ref="AI61:AJ61"/>
    <mergeCell ref="AL61:AM61"/>
    <mergeCell ref="AP61:AQ61"/>
    <mergeCell ref="AZ61:BB61"/>
    <mergeCell ref="A62:L62"/>
    <mergeCell ref="M62:N62"/>
    <mergeCell ref="O62:R62"/>
    <mergeCell ref="S62:U62"/>
    <mergeCell ref="V62:W62"/>
    <mergeCell ref="X62:Y62"/>
    <mergeCell ref="AZ64:BB64"/>
    <mergeCell ref="A65:L65"/>
    <mergeCell ref="M65:N65"/>
    <mergeCell ref="O65:R65"/>
    <mergeCell ref="S65:U65"/>
    <mergeCell ref="V65:W65"/>
    <mergeCell ref="X65:Y65"/>
    <mergeCell ref="Z65:AA65"/>
    <mergeCell ref="AC65:AD65"/>
    <mergeCell ref="AF65:AG65"/>
    <mergeCell ref="Z64:AA64"/>
    <mergeCell ref="AC64:AD64"/>
    <mergeCell ref="AF64:AG64"/>
    <mergeCell ref="AI64:AJ64"/>
    <mergeCell ref="AL64:AM64"/>
    <mergeCell ref="AP64:AQ64"/>
    <mergeCell ref="AI63:AJ63"/>
    <mergeCell ref="AL63:AM63"/>
    <mergeCell ref="AP63:AQ63"/>
    <mergeCell ref="AZ63:BB63"/>
    <mergeCell ref="A64:L64"/>
    <mergeCell ref="M64:N64"/>
    <mergeCell ref="O64:R64"/>
    <mergeCell ref="S64:U64"/>
    <mergeCell ref="V64:W64"/>
    <mergeCell ref="X64:Y64"/>
    <mergeCell ref="AZ66:BB66"/>
    <mergeCell ref="A67:L67"/>
    <mergeCell ref="M67:N67"/>
    <mergeCell ref="O67:R67"/>
    <mergeCell ref="S67:U67"/>
    <mergeCell ref="V67:W67"/>
    <mergeCell ref="X67:Y67"/>
    <mergeCell ref="Z67:AA67"/>
    <mergeCell ref="AC67:AD67"/>
    <mergeCell ref="AF67:AG67"/>
    <mergeCell ref="Z66:AA66"/>
    <mergeCell ref="AC66:AD66"/>
    <mergeCell ref="AF66:AG66"/>
    <mergeCell ref="AI66:AJ66"/>
    <mergeCell ref="AL66:AM66"/>
    <mergeCell ref="AP66:AQ66"/>
    <mergeCell ref="AI65:AJ65"/>
    <mergeCell ref="AL65:AM65"/>
    <mergeCell ref="AP65:AQ65"/>
    <mergeCell ref="AZ65:BB65"/>
    <mergeCell ref="A66:L66"/>
    <mergeCell ref="M66:N66"/>
    <mergeCell ref="O66:R66"/>
    <mergeCell ref="S66:U66"/>
    <mergeCell ref="V66:W66"/>
    <mergeCell ref="X66:Y66"/>
    <mergeCell ref="AZ68:BB68"/>
    <mergeCell ref="A69:L69"/>
    <mergeCell ref="M69:N69"/>
    <mergeCell ref="O69:R69"/>
    <mergeCell ref="S69:U69"/>
    <mergeCell ref="V69:W69"/>
    <mergeCell ref="X69:Y69"/>
    <mergeCell ref="Z69:AA69"/>
    <mergeCell ref="AC69:AD69"/>
    <mergeCell ref="AF69:AG69"/>
    <mergeCell ref="Z68:AA68"/>
    <mergeCell ref="AC68:AD68"/>
    <mergeCell ref="AF68:AG68"/>
    <mergeCell ref="AI68:AJ68"/>
    <mergeCell ref="AL68:AM68"/>
    <mergeCell ref="AP68:AQ68"/>
    <mergeCell ref="AI67:AJ67"/>
    <mergeCell ref="AL67:AM67"/>
    <mergeCell ref="AP67:AQ67"/>
    <mergeCell ref="AZ67:BB67"/>
    <mergeCell ref="A68:L68"/>
    <mergeCell ref="M68:N68"/>
    <mergeCell ref="O68:R68"/>
    <mergeCell ref="S68:U68"/>
    <mergeCell ref="V68:W68"/>
    <mergeCell ref="X68:Y68"/>
    <mergeCell ref="AZ70:BB70"/>
    <mergeCell ref="A71:L71"/>
    <mergeCell ref="M71:N71"/>
    <mergeCell ref="O71:R71"/>
    <mergeCell ref="S71:U71"/>
    <mergeCell ref="V71:W71"/>
    <mergeCell ref="X71:Y71"/>
    <mergeCell ref="Z71:AA71"/>
    <mergeCell ref="AC71:AD71"/>
    <mergeCell ref="AF71:AG71"/>
    <mergeCell ref="Z70:AA70"/>
    <mergeCell ref="AC70:AD70"/>
    <mergeCell ref="AF70:AG70"/>
    <mergeCell ref="AI70:AJ70"/>
    <mergeCell ref="AL70:AM70"/>
    <mergeCell ref="AP70:AQ70"/>
    <mergeCell ref="AI69:AJ69"/>
    <mergeCell ref="AL69:AM69"/>
    <mergeCell ref="AP69:AQ69"/>
    <mergeCell ref="AZ69:BB69"/>
    <mergeCell ref="A70:L70"/>
    <mergeCell ref="M70:N70"/>
    <mergeCell ref="O70:R70"/>
    <mergeCell ref="S70:U70"/>
    <mergeCell ref="V70:W70"/>
    <mergeCell ref="X70:Y70"/>
    <mergeCell ref="AZ72:BB72"/>
    <mergeCell ref="A73:L73"/>
    <mergeCell ref="M73:N73"/>
    <mergeCell ref="O73:R73"/>
    <mergeCell ref="S73:U73"/>
    <mergeCell ref="V73:W73"/>
    <mergeCell ref="X73:Y73"/>
    <mergeCell ref="Z73:AA73"/>
    <mergeCell ref="AC73:AD73"/>
    <mergeCell ref="AF73:AG73"/>
    <mergeCell ref="Z72:AA72"/>
    <mergeCell ref="AC72:AD72"/>
    <mergeCell ref="AF72:AG72"/>
    <mergeCell ref="AI72:AJ72"/>
    <mergeCell ref="AL72:AM72"/>
    <mergeCell ref="AP72:AQ72"/>
    <mergeCell ref="AI71:AJ71"/>
    <mergeCell ref="AL71:AM71"/>
    <mergeCell ref="AP71:AQ71"/>
    <mergeCell ref="AZ71:BB71"/>
    <mergeCell ref="A72:L72"/>
    <mergeCell ref="M72:N72"/>
    <mergeCell ref="O72:R72"/>
    <mergeCell ref="S72:U72"/>
    <mergeCell ref="V72:W72"/>
    <mergeCell ref="X72:Y72"/>
    <mergeCell ref="AZ74:BB74"/>
    <mergeCell ref="A75:L75"/>
    <mergeCell ref="M75:N75"/>
    <mergeCell ref="O75:R75"/>
    <mergeCell ref="S75:U75"/>
    <mergeCell ref="V75:W75"/>
    <mergeCell ref="X75:Y75"/>
    <mergeCell ref="Z75:AA75"/>
    <mergeCell ref="AC75:AD75"/>
    <mergeCell ref="AF75:AG75"/>
    <mergeCell ref="Z74:AA74"/>
    <mergeCell ref="AC74:AD74"/>
    <mergeCell ref="AF74:AG74"/>
    <mergeCell ref="AI74:AJ74"/>
    <mergeCell ref="AL74:AM74"/>
    <mergeCell ref="AP74:AQ74"/>
    <mergeCell ref="AI73:AJ73"/>
    <mergeCell ref="AL73:AM73"/>
    <mergeCell ref="AP73:AQ73"/>
    <mergeCell ref="AZ73:BB73"/>
    <mergeCell ref="A74:L74"/>
    <mergeCell ref="M74:N74"/>
    <mergeCell ref="O74:R74"/>
    <mergeCell ref="S74:U74"/>
    <mergeCell ref="V74:W74"/>
    <mergeCell ref="X74:Y74"/>
    <mergeCell ref="AZ76:BB76"/>
    <mergeCell ref="A77:L77"/>
    <mergeCell ref="M77:N77"/>
    <mergeCell ref="O77:R77"/>
    <mergeCell ref="S77:U77"/>
    <mergeCell ref="V77:W77"/>
    <mergeCell ref="X77:Y77"/>
    <mergeCell ref="Z77:AA77"/>
    <mergeCell ref="AC77:AD77"/>
    <mergeCell ref="AF77:AG77"/>
    <mergeCell ref="Z76:AA76"/>
    <mergeCell ref="AC76:AD76"/>
    <mergeCell ref="AF76:AG76"/>
    <mergeCell ref="AI76:AJ76"/>
    <mergeCell ref="AL76:AM76"/>
    <mergeCell ref="AP76:AQ76"/>
    <mergeCell ref="AI75:AJ75"/>
    <mergeCell ref="AL75:AM75"/>
    <mergeCell ref="AP75:AQ75"/>
    <mergeCell ref="AZ75:BB75"/>
    <mergeCell ref="A76:L76"/>
    <mergeCell ref="M76:N76"/>
    <mergeCell ref="O76:R76"/>
    <mergeCell ref="S76:U76"/>
    <mergeCell ref="V76:W76"/>
    <mergeCell ref="X76:Y76"/>
    <mergeCell ref="AZ78:BB78"/>
    <mergeCell ref="A79:L79"/>
    <mergeCell ref="M79:N79"/>
    <mergeCell ref="O79:R79"/>
    <mergeCell ref="S79:U79"/>
    <mergeCell ref="V79:W79"/>
    <mergeCell ref="X79:Y79"/>
    <mergeCell ref="Z79:AA79"/>
    <mergeCell ref="AC79:AD79"/>
    <mergeCell ref="AF79:AG79"/>
    <mergeCell ref="Z78:AA78"/>
    <mergeCell ref="AC78:AD78"/>
    <mergeCell ref="AF78:AG78"/>
    <mergeCell ref="AI78:AJ78"/>
    <mergeCell ref="AL78:AM78"/>
    <mergeCell ref="AP78:AQ78"/>
    <mergeCell ref="AI77:AJ77"/>
    <mergeCell ref="AL77:AM77"/>
    <mergeCell ref="AP77:AQ77"/>
    <mergeCell ref="AZ77:BB77"/>
    <mergeCell ref="A78:L78"/>
    <mergeCell ref="M78:N78"/>
    <mergeCell ref="O78:R78"/>
    <mergeCell ref="S78:U78"/>
    <mergeCell ref="V78:W78"/>
    <mergeCell ref="X78:Y78"/>
    <mergeCell ref="AZ80:BB80"/>
    <mergeCell ref="A81:L81"/>
    <mergeCell ref="M81:N81"/>
    <mergeCell ref="O81:R81"/>
    <mergeCell ref="S81:U81"/>
    <mergeCell ref="V81:W81"/>
    <mergeCell ref="X81:Y81"/>
    <mergeCell ref="Z81:AA81"/>
    <mergeCell ref="AC81:AD81"/>
    <mergeCell ref="AF81:AG81"/>
    <mergeCell ref="Z80:AA80"/>
    <mergeCell ref="AC80:AD80"/>
    <mergeCell ref="AF80:AG80"/>
    <mergeCell ref="AI80:AJ80"/>
    <mergeCell ref="AL80:AM80"/>
    <mergeCell ref="AP80:AQ80"/>
    <mergeCell ref="AI79:AJ79"/>
    <mergeCell ref="AL79:AM79"/>
    <mergeCell ref="AP79:AQ79"/>
    <mergeCell ref="AZ79:BB79"/>
    <mergeCell ref="A80:L80"/>
    <mergeCell ref="M80:N80"/>
    <mergeCell ref="O80:R80"/>
    <mergeCell ref="S80:U80"/>
    <mergeCell ref="V80:W80"/>
    <mergeCell ref="X80:Y80"/>
    <mergeCell ref="AZ82:BB82"/>
    <mergeCell ref="A83:L83"/>
    <mergeCell ref="M83:N83"/>
    <mergeCell ref="O83:R83"/>
    <mergeCell ref="S83:U83"/>
    <mergeCell ref="V83:W83"/>
    <mergeCell ref="X83:Y83"/>
    <mergeCell ref="Z83:AA83"/>
    <mergeCell ref="AC83:AD83"/>
    <mergeCell ref="AF83:AG83"/>
    <mergeCell ref="Z82:AA82"/>
    <mergeCell ref="AC82:AD82"/>
    <mergeCell ref="AF82:AG82"/>
    <mergeCell ref="AI82:AJ82"/>
    <mergeCell ref="AL82:AM82"/>
    <mergeCell ref="AP82:AQ82"/>
    <mergeCell ref="AI81:AJ81"/>
    <mergeCell ref="AL81:AM81"/>
    <mergeCell ref="AP81:AQ81"/>
    <mergeCell ref="AZ81:BB81"/>
    <mergeCell ref="A82:L82"/>
    <mergeCell ref="M82:N82"/>
    <mergeCell ref="O82:R82"/>
    <mergeCell ref="S82:U82"/>
    <mergeCell ref="V82:W82"/>
    <mergeCell ref="X82:Y82"/>
    <mergeCell ref="AZ84:BB84"/>
    <mergeCell ref="A85:L85"/>
    <mergeCell ref="M85:N85"/>
    <mergeCell ref="O85:R85"/>
    <mergeCell ref="S85:U85"/>
    <mergeCell ref="V85:W85"/>
    <mergeCell ref="X85:Y85"/>
    <mergeCell ref="Z85:AA85"/>
    <mergeCell ref="AC85:AD85"/>
    <mergeCell ref="AF85:AG85"/>
    <mergeCell ref="Z84:AA84"/>
    <mergeCell ref="AC84:AD84"/>
    <mergeCell ref="AF84:AG84"/>
    <mergeCell ref="AI84:AJ84"/>
    <mergeCell ref="AL84:AM84"/>
    <mergeCell ref="AP84:AQ84"/>
    <mergeCell ref="AI83:AJ83"/>
    <mergeCell ref="AL83:AM83"/>
    <mergeCell ref="AP83:AQ83"/>
    <mergeCell ref="AZ83:BB83"/>
    <mergeCell ref="A84:L84"/>
    <mergeCell ref="M84:N84"/>
    <mergeCell ref="O84:R84"/>
    <mergeCell ref="S84:U84"/>
    <mergeCell ref="V84:W84"/>
    <mergeCell ref="X84:Y84"/>
    <mergeCell ref="AZ86:BB86"/>
    <mergeCell ref="A87:L87"/>
    <mergeCell ref="M87:N87"/>
    <mergeCell ref="O87:R87"/>
    <mergeCell ref="S87:U87"/>
    <mergeCell ref="V87:W87"/>
    <mergeCell ref="X87:Y87"/>
    <mergeCell ref="Z87:AA87"/>
    <mergeCell ref="AC87:AD87"/>
    <mergeCell ref="AF87:AG87"/>
    <mergeCell ref="Z86:AA86"/>
    <mergeCell ref="AC86:AD86"/>
    <mergeCell ref="AF86:AG86"/>
    <mergeCell ref="AI86:AJ86"/>
    <mergeCell ref="AL86:AM86"/>
    <mergeCell ref="AP86:AQ86"/>
    <mergeCell ref="AI85:AJ85"/>
    <mergeCell ref="AL85:AM85"/>
    <mergeCell ref="AP85:AQ85"/>
    <mergeCell ref="AZ85:BB85"/>
    <mergeCell ref="A86:L86"/>
    <mergeCell ref="M86:N86"/>
    <mergeCell ref="O86:R86"/>
    <mergeCell ref="S86:U86"/>
    <mergeCell ref="V86:W86"/>
    <mergeCell ref="X86:Y86"/>
    <mergeCell ref="AZ88:BB88"/>
    <mergeCell ref="A89:L89"/>
    <mergeCell ref="M89:N89"/>
    <mergeCell ref="O89:R89"/>
    <mergeCell ref="S89:U89"/>
    <mergeCell ref="V89:W89"/>
    <mergeCell ref="X89:Y89"/>
    <mergeCell ref="Z89:AA89"/>
    <mergeCell ref="AC89:AD89"/>
    <mergeCell ref="AF89:AG89"/>
    <mergeCell ref="Z88:AA88"/>
    <mergeCell ref="AC88:AD88"/>
    <mergeCell ref="AF88:AG88"/>
    <mergeCell ref="AI88:AJ88"/>
    <mergeCell ref="AL88:AM88"/>
    <mergeCell ref="AP88:AQ88"/>
    <mergeCell ref="AI87:AJ87"/>
    <mergeCell ref="AL87:AM87"/>
    <mergeCell ref="AP87:AQ87"/>
    <mergeCell ref="AZ87:BB87"/>
    <mergeCell ref="A88:L88"/>
    <mergeCell ref="M88:N88"/>
    <mergeCell ref="O88:R88"/>
    <mergeCell ref="S88:U88"/>
    <mergeCell ref="V88:W88"/>
    <mergeCell ref="X88:Y88"/>
    <mergeCell ref="AZ90:BB90"/>
    <mergeCell ref="A91:L91"/>
    <mergeCell ref="M91:N91"/>
    <mergeCell ref="O91:R91"/>
    <mergeCell ref="S91:U91"/>
    <mergeCell ref="V91:W91"/>
    <mergeCell ref="X91:Y91"/>
    <mergeCell ref="Z91:AA91"/>
    <mergeCell ref="AC91:AD91"/>
    <mergeCell ref="AF91:AG91"/>
    <mergeCell ref="Z90:AA90"/>
    <mergeCell ref="AC90:AD90"/>
    <mergeCell ref="AF90:AG90"/>
    <mergeCell ref="AI90:AJ90"/>
    <mergeCell ref="AL90:AM90"/>
    <mergeCell ref="AP90:AQ90"/>
    <mergeCell ref="AI89:AJ89"/>
    <mergeCell ref="AL89:AM89"/>
    <mergeCell ref="AP89:AQ89"/>
    <mergeCell ref="AZ89:BB89"/>
    <mergeCell ref="A90:L90"/>
    <mergeCell ref="M90:N90"/>
    <mergeCell ref="O90:R90"/>
    <mergeCell ref="S90:U90"/>
    <mergeCell ref="V90:W90"/>
    <mergeCell ref="X90:Y90"/>
    <mergeCell ref="AZ92:BB92"/>
    <mergeCell ref="A93:L93"/>
    <mergeCell ref="M93:N93"/>
    <mergeCell ref="O93:R93"/>
    <mergeCell ref="S93:U93"/>
    <mergeCell ref="V93:W93"/>
    <mergeCell ref="X93:Y93"/>
    <mergeCell ref="Z93:AA93"/>
    <mergeCell ref="AC93:AD93"/>
    <mergeCell ref="AF93:AG93"/>
    <mergeCell ref="Z92:AA92"/>
    <mergeCell ref="AC92:AD92"/>
    <mergeCell ref="AF92:AG92"/>
    <mergeCell ref="AI92:AJ92"/>
    <mergeCell ref="AL92:AM92"/>
    <mergeCell ref="AP92:AQ92"/>
    <mergeCell ref="AI91:AJ91"/>
    <mergeCell ref="AL91:AM91"/>
    <mergeCell ref="AP91:AQ91"/>
    <mergeCell ref="AZ91:BB91"/>
    <mergeCell ref="A92:L92"/>
    <mergeCell ref="M92:N92"/>
    <mergeCell ref="O92:R92"/>
    <mergeCell ref="S92:U92"/>
    <mergeCell ref="V92:W92"/>
    <mergeCell ref="X92:Y92"/>
    <mergeCell ref="AZ94:BB94"/>
    <mergeCell ref="A95:L95"/>
    <mergeCell ref="M95:N95"/>
    <mergeCell ref="O95:R95"/>
    <mergeCell ref="S95:U95"/>
    <mergeCell ref="V95:W95"/>
    <mergeCell ref="X95:Y95"/>
    <mergeCell ref="Z95:AA95"/>
    <mergeCell ref="AC95:AD95"/>
    <mergeCell ref="AF95:AG95"/>
    <mergeCell ref="Z94:AA94"/>
    <mergeCell ref="AC94:AD94"/>
    <mergeCell ref="AF94:AG94"/>
    <mergeCell ref="AI94:AJ94"/>
    <mergeCell ref="AL94:AM94"/>
    <mergeCell ref="AP94:AQ94"/>
    <mergeCell ref="AI93:AJ93"/>
    <mergeCell ref="AL93:AM93"/>
    <mergeCell ref="AP93:AQ93"/>
    <mergeCell ref="AZ93:BB93"/>
    <mergeCell ref="A94:L94"/>
    <mergeCell ref="M94:N94"/>
    <mergeCell ref="O94:R94"/>
    <mergeCell ref="S94:U94"/>
    <mergeCell ref="V94:W94"/>
    <mergeCell ref="X94:Y94"/>
    <mergeCell ref="AZ96:BB96"/>
    <mergeCell ref="B97:L97"/>
    <mergeCell ref="M97:N97"/>
    <mergeCell ref="O97:R97"/>
    <mergeCell ref="S97:U97"/>
    <mergeCell ref="V97:W97"/>
    <mergeCell ref="X97:Y97"/>
    <mergeCell ref="Z97:AA97"/>
    <mergeCell ref="AC97:AD97"/>
    <mergeCell ref="AF97:AG97"/>
    <mergeCell ref="Z96:AA96"/>
    <mergeCell ref="AC96:AD96"/>
    <mergeCell ref="AF96:AG96"/>
    <mergeCell ref="AI96:AJ96"/>
    <mergeCell ref="AL96:AM96"/>
    <mergeCell ref="AP96:AQ96"/>
    <mergeCell ref="AI95:AJ95"/>
    <mergeCell ref="AL95:AM95"/>
    <mergeCell ref="AP95:AQ95"/>
    <mergeCell ref="AZ95:BB95"/>
    <mergeCell ref="B96:L96"/>
    <mergeCell ref="M96:N96"/>
    <mergeCell ref="O96:R96"/>
    <mergeCell ref="S96:U96"/>
    <mergeCell ref="V96:W96"/>
    <mergeCell ref="X96:Y96"/>
    <mergeCell ref="AZ98:BB98"/>
    <mergeCell ref="A99:L99"/>
    <mergeCell ref="M99:N99"/>
    <mergeCell ref="O99:R99"/>
    <mergeCell ref="S99:U99"/>
    <mergeCell ref="V99:W99"/>
    <mergeCell ref="X99:Y99"/>
    <mergeCell ref="Z99:AA99"/>
    <mergeCell ref="AC99:AD99"/>
    <mergeCell ref="AF99:AG99"/>
    <mergeCell ref="Z98:AA98"/>
    <mergeCell ref="AC98:AD98"/>
    <mergeCell ref="AF98:AG98"/>
    <mergeCell ref="AI98:AJ98"/>
    <mergeCell ref="AL98:AM98"/>
    <mergeCell ref="AP98:AQ98"/>
    <mergeCell ref="AI97:AJ97"/>
    <mergeCell ref="AL97:AM97"/>
    <mergeCell ref="AP97:AQ97"/>
    <mergeCell ref="AZ97:BB97"/>
    <mergeCell ref="A98:L98"/>
    <mergeCell ref="M98:N98"/>
    <mergeCell ref="O98:R98"/>
    <mergeCell ref="S98:U98"/>
    <mergeCell ref="V98:W98"/>
    <mergeCell ref="X98:Y98"/>
    <mergeCell ref="AZ100:BB100"/>
    <mergeCell ref="A101:L101"/>
    <mergeCell ref="M101:N101"/>
    <mergeCell ref="O101:R101"/>
    <mergeCell ref="S101:U101"/>
    <mergeCell ref="V101:W101"/>
    <mergeCell ref="X101:Y101"/>
    <mergeCell ref="Z101:AA101"/>
    <mergeCell ref="AC101:AD101"/>
    <mergeCell ref="AF101:AG101"/>
    <mergeCell ref="Z100:AA100"/>
    <mergeCell ref="AC100:AD100"/>
    <mergeCell ref="AF100:AG100"/>
    <mergeCell ref="AI100:AJ100"/>
    <mergeCell ref="AL100:AM100"/>
    <mergeCell ref="AP100:AQ100"/>
    <mergeCell ref="AI99:AJ99"/>
    <mergeCell ref="AL99:AM99"/>
    <mergeCell ref="AP99:AQ99"/>
    <mergeCell ref="AZ99:BB99"/>
    <mergeCell ref="A100:L100"/>
    <mergeCell ref="M100:N100"/>
    <mergeCell ref="O100:R100"/>
    <mergeCell ref="S100:U100"/>
    <mergeCell ref="V100:W100"/>
    <mergeCell ref="X100:Y100"/>
    <mergeCell ref="AZ102:BB102"/>
    <mergeCell ref="B103:L103"/>
    <mergeCell ref="M103:N103"/>
    <mergeCell ref="O103:R103"/>
    <mergeCell ref="S103:U103"/>
    <mergeCell ref="V103:W103"/>
    <mergeCell ref="X103:Y103"/>
    <mergeCell ref="Z103:AA103"/>
    <mergeCell ref="AC103:AD103"/>
    <mergeCell ref="AF103:AG103"/>
    <mergeCell ref="Z102:AA102"/>
    <mergeCell ref="AC102:AD102"/>
    <mergeCell ref="AF102:AG102"/>
    <mergeCell ref="AI102:AJ102"/>
    <mergeCell ref="AL102:AM102"/>
    <mergeCell ref="AP102:AQ102"/>
    <mergeCell ref="AI101:AJ101"/>
    <mergeCell ref="AL101:AM101"/>
    <mergeCell ref="AP101:AQ101"/>
    <mergeCell ref="AZ101:BB101"/>
    <mergeCell ref="A102:L102"/>
    <mergeCell ref="M102:N102"/>
    <mergeCell ref="O102:R102"/>
    <mergeCell ref="S102:U102"/>
    <mergeCell ref="V102:W102"/>
    <mergeCell ref="X102:Y102"/>
    <mergeCell ref="AZ104:BB104"/>
    <mergeCell ref="A105:L105"/>
    <mergeCell ref="M105:N105"/>
    <mergeCell ref="O105:R105"/>
    <mergeCell ref="S105:U105"/>
    <mergeCell ref="V105:W105"/>
    <mergeCell ref="X105:Y105"/>
    <mergeCell ref="Z105:AA105"/>
    <mergeCell ref="AC105:AD105"/>
    <mergeCell ref="AF105:AG105"/>
    <mergeCell ref="Z104:AA104"/>
    <mergeCell ref="AC104:AD104"/>
    <mergeCell ref="AF104:AG104"/>
    <mergeCell ref="AI104:AJ104"/>
    <mergeCell ref="AL104:AM104"/>
    <mergeCell ref="AP104:AQ104"/>
    <mergeCell ref="AI103:AJ103"/>
    <mergeCell ref="AL103:AM103"/>
    <mergeCell ref="AP103:AQ103"/>
    <mergeCell ref="AZ103:BB103"/>
    <mergeCell ref="A104:L104"/>
    <mergeCell ref="M104:N104"/>
    <mergeCell ref="O104:R104"/>
    <mergeCell ref="S104:U104"/>
    <mergeCell ref="V104:W104"/>
    <mergeCell ref="X104:Y104"/>
    <mergeCell ref="AZ106:BB106"/>
    <mergeCell ref="A107:L107"/>
    <mergeCell ref="M107:N107"/>
    <mergeCell ref="O107:R107"/>
    <mergeCell ref="S107:U107"/>
    <mergeCell ref="V107:W107"/>
    <mergeCell ref="X107:Y107"/>
    <mergeCell ref="Z107:AA107"/>
    <mergeCell ref="AC107:AD107"/>
    <mergeCell ref="AF107:AG107"/>
    <mergeCell ref="Z106:AA106"/>
    <mergeCell ref="AC106:AD106"/>
    <mergeCell ref="AF106:AG106"/>
    <mergeCell ref="AI106:AJ106"/>
    <mergeCell ref="AL106:AM106"/>
    <mergeCell ref="AP106:AQ106"/>
    <mergeCell ref="AI105:AJ105"/>
    <mergeCell ref="AL105:AM105"/>
    <mergeCell ref="AP105:AQ105"/>
    <mergeCell ref="AZ105:BB105"/>
    <mergeCell ref="A106:L106"/>
    <mergeCell ref="M106:N106"/>
    <mergeCell ref="O106:R106"/>
    <mergeCell ref="S106:U106"/>
    <mergeCell ref="V106:W106"/>
    <mergeCell ref="X106:Y106"/>
    <mergeCell ref="AZ108:BB108"/>
    <mergeCell ref="A109:L109"/>
    <mergeCell ref="M109:N109"/>
    <mergeCell ref="O109:R109"/>
    <mergeCell ref="S109:U109"/>
    <mergeCell ref="V109:W109"/>
    <mergeCell ref="X109:Y109"/>
    <mergeCell ref="Z109:AA109"/>
    <mergeCell ref="AC109:AD109"/>
    <mergeCell ref="AF109:AG109"/>
    <mergeCell ref="Z108:AA108"/>
    <mergeCell ref="AC108:AD108"/>
    <mergeCell ref="AF108:AG108"/>
    <mergeCell ref="AI108:AJ108"/>
    <mergeCell ref="AL108:AM108"/>
    <mergeCell ref="AP108:AQ108"/>
    <mergeCell ref="AI107:AJ107"/>
    <mergeCell ref="AL107:AM107"/>
    <mergeCell ref="AP107:AQ107"/>
    <mergeCell ref="AZ107:BB107"/>
    <mergeCell ref="A108:L108"/>
    <mergeCell ref="M108:N108"/>
    <mergeCell ref="O108:R108"/>
    <mergeCell ref="S108:U108"/>
    <mergeCell ref="V108:W108"/>
    <mergeCell ref="X108:Y108"/>
    <mergeCell ref="AZ110:BB110"/>
    <mergeCell ref="A111:L111"/>
    <mergeCell ref="M111:N111"/>
    <mergeCell ref="O111:R111"/>
    <mergeCell ref="S111:U111"/>
    <mergeCell ref="V111:W111"/>
    <mergeCell ref="X111:Y111"/>
    <mergeCell ref="Z111:AA111"/>
    <mergeCell ref="AC111:AD111"/>
    <mergeCell ref="AF111:AG111"/>
    <mergeCell ref="Z110:AA110"/>
    <mergeCell ref="AC110:AD110"/>
    <mergeCell ref="AF110:AG110"/>
    <mergeCell ref="AI110:AJ110"/>
    <mergeCell ref="AL110:AM110"/>
    <mergeCell ref="AP110:AQ110"/>
    <mergeCell ref="AI109:AJ109"/>
    <mergeCell ref="AL109:AM109"/>
    <mergeCell ref="AP109:AQ109"/>
    <mergeCell ref="AZ109:BB109"/>
    <mergeCell ref="A110:L110"/>
    <mergeCell ref="M110:N110"/>
    <mergeCell ref="O110:R110"/>
    <mergeCell ref="S110:U110"/>
    <mergeCell ref="V110:W110"/>
    <mergeCell ref="X110:Y110"/>
    <mergeCell ref="AZ112:BB112"/>
    <mergeCell ref="A113:L113"/>
    <mergeCell ref="M113:N113"/>
    <mergeCell ref="O113:R113"/>
    <mergeCell ref="S113:U113"/>
    <mergeCell ref="V113:W113"/>
    <mergeCell ref="X113:Y113"/>
    <mergeCell ref="Z113:AA113"/>
    <mergeCell ref="AC113:AD113"/>
    <mergeCell ref="AF113:AG113"/>
    <mergeCell ref="Z112:AA112"/>
    <mergeCell ref="AC112:AD112"/>
    <mergeCell ref="AF112:AG112"/>
    <mergeCell ref="AI112:AJ112"/>
    <mergeCell ref="AL112:AM112"/>
    <mergeCell ref="AP112:AQ112"/>
    <mergeCell ref="AI111:AJ111"/>
    <mergeCell ref="AL111:AM111"/>
    <mergeCell ref="AP111:AQ111"/>
    <mergeCell ref="AZ111:BB111"/>
    <mergeCell ref="A112:L112"/>
    <mergeCell ref="M112:N112"/>
    <mergeCell ref="O112:R112"/>
    <mergeCell ref="S112:U112"/>
    <mergeCell ref="V112:W112"/>
    <mergeCell ref="X112:Y112"/>
    <mergeCell ref="AZ114:BB114"/>
    <mergeCell ref="A115:L115"/>
    <mergeCell ref="M115:N115"/>
    <mergeCell ref="O115:R115"/>
    <mergeCell ref="S115:U115"/>
    <mergeCell ref="V115:W115"/>
    <mergeCell ref="X115:Y115"/>
    <mergeCell ref="Z115:AA115"/>
    <mergeCell ref="AC115:AD115"/>
    <mergeCell ref="AF115:AG115"/>
    <mergeCell ref="Z114:AA114"/>
    <mergeCell ref="AC114:AD114"/>
    <mergeCell ref="AF114:AG114"/>
    <mergeCell ref="AI114:AJ114"/>
    <mergeCell ref="AL114:AM114"/>
    <mergeCell ref="AP114:AQ114"/>
    <mergeCell ref="AI113:AJ113"/>
    <mergeCell ref="AL113:AM113"/>
    <mergeCell ref="AP113:AQ113"/>
    <mergeCell ref="AZ113:BB113"/>
    <mergeCell ref="A114:L114"/>
    <mergeCell ref="M114:N114"/>
    <mergeCell ref="O114:R114"/>
    <mergeCell ref="S114:U114"/>
    <mergeCell ref="V114:W114"/>
    <mergeCell ref="X114:Y114"/>
    <mergeCell ref="AZ116:BB116"/>
    <mergeCell ref="A117:L117"/>
    <mergeCell ref="M117:N117"/>
    <mergeCell ref="O117:R117"/>
    <mergeCell ref="S117:U117"/>
    <mergeCell ref="V117:W117"/>
    <mergeCell ref="X117:Y117"/>
    <mergeCell ref="Z117:AA117"/>
    <mergeCell ref="AC117:AD117"/>
    <mergeCell ref="AF117:AG117"/>
    <mergeCell ref="Z116:AA116"/>
    <mergeCell ref="AC116:AD116"/>
    <mergeCell ref="AF116:AG116"/>
    <mergeCell ref="AI116:AJ116"/>
    <mergeCell ref="AL116:AM116"/>
    <mergeCell ref="AP116:AQ116"/>
    <mergeCell ref="AI115:AJ115"/>
    <mergeCell ref="AL115:AM115"/>
    <mergeCell ref="AP115:AQ115"/>
    <mergeCell ref="AZ115:BB115"/>
    <mergeCell ref="B116:L116"/>
    <mergeCell ref="M116:N116"/>
    <mergeCell ref="O116:R116"/>
    <mergeCell ref="S116:U116"/>
    <mergeCell ref="V116:W116"/>
    <mergeCell ref="X116:Y116"/>
    <mergeCell ref="AZ118:BB118"/>
    <mergeCell ref="A119:L119"/>
    <mergeCell ref="M119:N119"/>
    <mergeCell ref="O119:R119"/>
    <mergeCell ref="S119:U119"/>
    <mergeCell ref="V119:W119"/>
    <mergeCell ref="X119:Y119"/>
    <mergeCell ref="Z119:AA119"/>
    <mergeCell ref="AC119:AD119"/>
    <mergeCell ref="AF119:AG119"/>
    <mergeCell ref="Z118:AA118"/>
    <mergeCell ref="AC118:AD118"/>
    <mergeCell ref="AF118:AG118"/>
    <mergeCell ref="AI118:AJ118"/>
    <mergeCell ref="AL118:AM118"/>
    <mergeCell ref="AP118:AQ118"/>
    <mergeCell ref="AI117:AJ117"/>
    <mergeCell ref="AL117:AM117"/>
    <mergeCell ref="AP117:AQ117"/>
    <mergeCell ref="AZ117:BB117"/>
    <mergeCell ref="A118:L118"/>
    <mergeCell ref="M118:N118"/>
    <mergeCell ref="O118:R118"/>
    <mergeCell ref="S118:U118"/>
    <mergeCell ref="V118:W118"/>
    <mergeCell ref="X118:Y118"/>
    <mergeCell ref="AZ120:BB120"/>
    <mergeCell ref="A121:L121"/>
    <mergeCell ref="M121:N121"/>
    <mergeCell ref="O121:R121"/>
    <mergeCell ref="S121:U121"/>
    <mergeCell ref="V121:W121"/>
    <mergeCell ref="X121:Y121"/>
    <mergeCell ref="Z121:AA121"/>
    <mergeCell ref="AC121:AD121"/>
    <mergeCell ref="AF121:AG121"/>
    <mergeCell ref="Z120:AA120"/>
    <mergeCell ref="AC120:AD120"/>
    <mergeCell ref="AF120:AG120"/>
    <mergeCell ref="AI120:AJ120"/>
    <mergeCell ref="AL120:AM120"/>
    <mergeCell ref="AP120:AQ120"/>
    <mergeCell ref="AI119:AJ119"/>
    <mergeCell ref="AL119:AM119"/>
    <mergeCell ref="AP119:AQ119"/>
    <mergeCell ref="AZ119:BB119"/>
    <mergeCell ref="A120:L120"/>
    <mergeCell ref="M120:N120"/>
    <mergeCell ref="O120:R120"/>
    <mergeCell ref="S120:U120"/>
    <mergeCell ref="V120:W120"/>
    <mergeCell ref="X120:Y120"/>
    <mergeCell ref="AZ122:BB122"/>
    <mergeCell ref="B123:L123"/>
    <mergeCell ref="M123:N123"/>
    <mergeCell ref="O123:R123"/>
    <mergeCell ref="S123:U123"/>
    <mergeCell ref="V123:W123"/>
    <mergeCell ref="X123:Y123"/>
    <mergeCell ref="Z123:AA123"/>
    <mergeCell ref="AC123:AD123"/>
    <mergeCell ref="AF123:AG123"/>
    <mergeCell ref="Z122:AA122"/>
    <mergeCell ref="AC122:AD122"/>
    <mergeCell ref="AF122:AG122"/>
    <mergeCell ref="AI122:AJ122"/>
    <mergeCell ref="AL122:AM122"/>
    <mergeCell ref="AP122:AQ122"/>
    <mergeCell ref="AI121:AJ121"/>
    <mergeCell ref="AL121:AM121"/>
    <mergeCell ref="AP121:AQ121"/>
    <mergeCell ref="AZ121:BB121"/>
    <mergeCell ref="A122:L122"/>
    <mergeCell ref="M122:N122"/>
    <mergeCell ref="O122:R122"/>
    <mergeCell ref="S122:U122"/>
    <mergeCell ref="V122:W122"/>
    <mergeCell ref="X122:Y122"/>
    <mergeCell ref="AZ124:BB124"/>
    <mergeCell ref="A125:L125"/>
    <mergeCell ref="M125:N125"/>
    <mergeCell ref="O125:R125"/>
    <mergeCell ref="S125:U125"/>
    <mergeCell ref="V125:W125"/>
    <mergeCell ref="X125:Y125"/>
    <mergeCell ref="Z125:AA125"/>
    <mergeCell ref="AC125:AD125"/>
    <mergeCell ref="AF125:AG125"/>
    <mergeCell ref="Z124:AA124"/>
    <mergeCell ref="AC124:AD124"/>
    <mergeCell ref="AF124:AG124"/>
    <mergeCell ref="AI124:AJ124"/>
    <mergeCell ref="AL124:AM124"/>
    <mergeCell ref="AP124:AQ124"/>
    <mergeCell ref="AI123:AJ123"/>
    <mergeCell ref="AL123:AM123"/>
    <mergeCell ref="AP123:AQ123"/>
    <mergeCell ref="AZ123:BB123"/>
    <mergeCell ref="B124:L124"/>
    <mergeCell ref="M124:N124"/>
    <mergeCell ref="O124:R124"/>
    <mergeCell ref="S124:U124"/>
    <mergeCell ref="V124:W124"/>
    <mergeCell ref="X124:Y124"/>
    <mergeCell ref="AZ126:BB126"/>
    <mergeCell ref="B127:L127"/>
    <mergeCell ref="M127:N127"/>
    <mergeCell ref="O127:R127"/>
    <mergeCell ref="S127:U127"/>
    <mergeCell ref="V127:W127"/>
    <mergeCell ref="X127:Y127"/>
    <mergeCell ref="Z127:AA127"/>
    <mergeCell ref="AC127:AD127"/>
    <mergeCell ref="AF127:AG127"/>
    <mergeCell ref="Z126:AA126"/>
    <mergeCell ref="AC126:AD126"/>
    <mergeCell ref="AF126:AG126"/>
    <mergeCell ref="AI126:AJ126"/>
    <mergeCell ref="AL126:AM126"/>
    <mergeCell ref="AP126:AQ126"/>
    <mergeCell ref="AI125:AJ125"/>
    <mergeCell ref="AL125:AM125"/>
    <mergeCell ref="AP125:AQ125"/>
    <mergeCell ref="AZ125:BB125"/>
    <mergeCell ref="B126:L126"/>
    <mergeCell ref="M126:N126"/>
    <mergeCell ref="O126:R126"/>
    <mergeCell ref="S126:U126"/>
    <mergeCell ref="V126:W126"/>
    <mergeCell ref="X126:Y126"/>
    <mergeCell ref="AZ128:BB128"/>
    <mergeCell ref="B129:L129"/>
    <mergeCell ref="M129:N129"/>
    <mergeCell ref="O129:R129"/>
    <mergeCell ref="S129:U129"/>
    <mergeCell ref="V129:W129"/>
    <mergeCell ref="X129:Y129"/>
    <mergeCell ref="Z129:AA129"/>
    <mergeCell ref="AC129:AD129"/>
    <mergeCell ref="AF129:AG129"/>
    <mergeCell ref="Z128:AA128"/>
    <mergeCell ref="AC128:AD128"/>
    <mergeCell ref="AF128:AG128"/>
    <mergeCell ref="AI128:AJ128"/>
    <mergeCell ref="AL128:AM128"/>
    <mergeCell ref="AP128:AQ128"/>
    <mergeCell ref="AI127:AJ127"/>
    <mergeCell ref="AL127:AM127"/>
    <mergeCell ref="AP127:AQ127"/>
    <mergeCell ref="AZ127:BB127"/>
    <mergeCell ref="B128:L128"/>
    <mergeCell ref="M128:N128"/>
    <mergeCell ref="O128:R128"/>
    <mergeCell ref="S128:U128"/>
    <mergeCell ref="V128:W128"/>
    <mergeCell ref="X128:Y128"/>
    <mergeCell ref="AZ130:BB130"/>
    <mergeCell ref="A131:L131"/>
    <mergeCell ref="M131:N131"/>
    <mergeCell ref="O131:R131"/>
    <mergeCell ref="S131:U131"/>
    <mergeCell ref="V131:W131"/>
    <mergeCell ref="X131:Y131"/>
    <mergeCell ref="Z131:AA131"/>
    <mergeCell ref="AC131:AD131"/>
    <mergeCell ref="AF131:AG131"/>
    <mergeCell ref="Z130:AA130"/>
    <mergeCell ref="AC130:AD130"/>
    <mergeCell ref="AF130:AG130"/>
    <mergeCell ref="AI130:AJ130"/>
    <mergeCell ref="AL130:AM130"/>
    <mergeCell ref="AP130:AQ130"/>
    <mergeCell ref="AI129:AJ129"/>
    <mergeCell ref="AL129:AM129"/>
    <mergeCell ref="AP129:AQ129"/>
    <mergeCell ref="AZ129:BB129"/>
    <mergeCell ref="A130:L130"/>
    <mergeCell ref="M130:N130"/>
    <mergeCell ref="O130:R130"/>
    <mergeCell ref="S130:U130"/>
    <mergeCell ref="V130:W130"/>
    <mergeCell ref="X130:Y130"/>
    <mergeCell ref="AZ132:BB132"/>
    <mergeCell ref="A133:L133"/>
    <mergeCell ref="M133:N133"/>
    <mergeCell ref="O133:R133"/>
    <mergeCell ref="S133:U133"/>
    <mergeCell ref="V133:W133"/>
    <mergeCell ref="X133:Y133"/>
    <mergeCell ref="Z133:AA133"/>
    <mergeCell ref="AC133:AD133"/>
    <mergeCell ref="AF133:AG133"/>
    <mergeCell ref="Z132:AA132"/>
    <mergeCell ref="AC132:AD132"/>
    <mergeCell ref="AF132:AG132"/>
    <mergeCell ref="AI132:AJ132"/>
    <mergeCell ref="AL132:AM132"/>
    <mergeCell ref="AP132:AQ132"/>
    <mergeCell ref="AI131:AJ131"/>
    <mergeCell ref="AL131:AM131"/>
    <mergeCell ref="AP131:AQ131"/>
    <mergeCell ref="AZ131:BB131"/>
    <mergeCell ref="A132:L132"/>
    <mergeCell ref="M132:N132"/>
    <mergeCell ref="O132:R132"/>
    <mergeCell ref="S132:U132"/>
    <mergeCell ref="V132:W132"/>
    <mergeCell ref="X132:Y132"/>
    <mergeCell ref="AZ134:BB134"/>
    <mergeCell ref="A135:L135"/>
    <mergeCell ref="M135:N135"/>
    <mergeCell ref="O135:R135"/>
    <mergeCell ref="S135:U135"/>
    <mergeCell ref="V135:W135"/>
    <mergeCell ref="X135:Y135"/>
    <mergeCell ref="Z135:AA135"/>
    <mergeCell ref="AC135:AD135"/>
    <mergeCell ref="AF135:AG135"/>
    <mergeCell ref="Z134:AA134"/>
    <mergeCell ref="AC134:AD134"/>
    <mergeCell ref="AF134:AG134"/>
    <mergeCell ref="AI134:AJ134"/>
    <mergeCell ref="AL134:AM134"/>
    <mergeCell ref="AP134:AQ134"/>
    <mergeCell ref="AI133:AJ133"/>
    <mergeCell ref="AL133:AM133"/>
    <mergeCell ref="AP133:AQ133"/>
    <mergeCell ref="AZ133:BB133"/>
    <mergeCell ref="A134:L134"/>
    <mergeCell ref="M134:N134"/>
    <mergeCell ref="O134:R134"/>
    <mergeCell ref="S134:U134"/>
    <mergeCell ref="V134:W134"/>
    <mergeCell ref="X134:Y134"/>
    <mergeCell ref="AZ136:BB136"/>
    <mergeCell ref="A137:L137"/>
    <mergeCell ref="M137:N137"/>
    <mergeCell ref="O137:R137"/>
    <mergeCell ref="S137:U137"/>
    <mergeCell ref="V137:W137"/>
    <mergeCell ref="X137:Y137"/>
    <mergeCell ref="Z137:AA137"/>
    <mergeCell ref="AC137:AD137"/>
    <mergeCell ref="AF137:AG137"/>
    <mergeCell ref="Z136:AA136"/>
    <mergeCell ref="AC136:AD136"/>
    <mergeCell ref="AF136:AG136"/>
    <mergeCell ref="AI136:AJ136"/>
    <mergeCell ref="AL136:AM136"/>
    <mergeCell ref="AP136:AQ136"/>
    <mergeCell ref="AI135:AJ135"/>
    <mergeCell ref="AL135:AM135"/>
    <mergeCell ref="AP135:AQ135"/>
    <mergeCell ref="AZ135:BB135"/>
    <mergeCell ref="A136:L136"/>
    <mergeCell ref="M136:N136"/>
    <mergeCell ref="O136:R136"/>
    <mergeCell ref="S136:U136"/>
    <mergeCell ref="V136:W136"/>
    <mergeCell ref="X136:Y136"/>
    <mergeCell ref="AZ138:BB138"/>
    <mergeCell ref="A139:L139"/>
    <mergeCell ref="M139:N139"/>
    <mergeCell ref="O139:R139"/>
    <mergeCell ref="S139:U139"/>
    <mergeCell ref="V139:W139"/>
    <mergeCell ref="X139:Y139"/>
    <mergeCell ref="Z139:AA139"/>
    <mergeCell ref="AC139:AD139"/>
    <mergeCell ref="AF139:AG139"/>
    <mergeCell ref="Z138:AA138"/>
    <mergeCell ref="AC138:AD138"/>
    <mergeCell ref="AF138:AG138"/>
    <mergeCell ref="AI138:AJ138"/>
    <mergeCell ref="AL138:AM138"/>
    <mergeCell ref="AP138:AQ138"/>
    <mergeCell ref="AI137:AJ137"/>
    <mergeCell ref="AL137:AM137"/>
    <mergeCell ref="AP137:AQ137"/>
    <mergeCell ref="AZ137:BB137"/>
    <mergeCell ref="A138:L138"/>
    <mergeCell ref="M138:N138"/>
    <mergeCell ref="O138:R138"/>
    <mergeCell ref="S138:U138"/>
    <mergeCell ref="V138:W138"/>
    <mergeCell ref="X138:Y138"/>
    <mergeCell ref="AZ140:BB140"/>
    <mergeCell ref="A141:L141"/>
    <mergeCell ref="M141:N141"/>
    <mergeCell ref="O141:R141"/>
    <mergeCell ref="S141:U141"/>
    <mergeCell ref="V141:W141"/>
    <mergeCell ref="X141:Y141"/>
    <mergeCell ref="Z141:AA141"/>
    <mergeCell ref="AC141:AD141"/>
    <mergeCell ref="AF141:AG141"/>
    <mergeCell ref="Z140:AA140"/>
    <mergeCell ref="AC140:AD140"/>
    <mergeCell ref="AF140:AG140"/>
    <mergeCell ref="AI140:AJ140"/>
    <mergeCell ref="AL140:AM140"/>
    <mergeCell ref="AP140:AQ140"/>
    <mergeCell ref="AI139:AJ139"/>
    <mergeCell ref="AL139:AM139"/>
    <mergeCell ref="AP139:AQ139"/>
    <mergeCell ref="AZ139:BB139"/>
    <mergeCell ref="A140:L140"/>
    <mergeCell ref="M140:N140"/>
    <mergeCell ref="O140:R140"/>
    <mergeCell ref="S140:U140"/>
    <mergeCell ref="V140:W140"/>
    <mergeCell ref="X140:Y140"/>
    <mergeCell ref="AZ142:BB142"/>
    <mergeCell ref="A143:L143"/>
    <mergeCell ref="M143:N143"/>
    <mergeCell ref="O143:R143"/>
    <mergeCell ref="S143:U143"/>
    <mergeCell ref="V143:W143"/>
    <mergeCell ref="X143:Y143"/>
    <mergeCell ref="Z143:AA143"/>
    <mergeCell ref="AC143:AD143"/>
    <mergeCell ref="AF143:AG143"/>
    <mergeCell ref="Z142:AA142"/>
    <mergeCell ref="AC142:AD142"/>
    <mergeCell ref="AF142:AG142"/>
    <mergeCell ref="AI142:AJ142"/>
    <mergeCell ref="AL142:AM142"/>
    <mergeCell ref="AP142:AQ142"/>
    <mergeCell ref="AI141:AJ141"/>
    <mergeCell ref="AL141:AM141"/>
    <mergeCell ref="AP141:AQ141"/>
    <mergeCell ref="AZ141:BB141"/>
    <mergeCell ref="A142:L142"/>
    <mergeCell ref="M142:N142"/>
    <mergeCell ref="O142:R142"/>
    <mergeCell ref="S142:U142"/>
    <mergeCell ref="V142:W142"/>
    <mergeCell ref="X142:Y142"/>
    <mergeCell ref="AZ144:BB144"/>
    <mergeCell ref="A145:L145"/>
    <mergeCell ref="M145:N145"/>
    <mergeCell ref="O145:R145"/>
    <mergeCell ref="S145:U145"/>
    <mergeCell ref="V145:W145"/>
    <mergeCell ref="X145:Y145"/>
    <mergeCell ref="Z145:AA145"/>
    <mergeCell ref="AC145:AD145"/>
    <mergeCell ref="AF145:AG145"/>
    <mergeCell ref="Z144:AA144"/>
    <mergeCell ref="AC144:AD144"/>
    <mergeCell ref="AF144:AG144"/>
    <mergeCell ref="AI144:AJ144"/>
    <mergeCell ref="AL144:AM144"/>
    <mergeCell ref="AP144:AQ144"/>
    <mergeCell ref="AI143:AJ143"/>
    <mergeCell ref="AL143:AM143"/>
    <mergeCell ref="AP143:AQ143"/>
    <mergeCell ref="AZ143:BB143"/>
    <mergeCell ref="A144:L144"/>
    <mergeCell ref="M144:N144"/>
    <mergeCell ref="O144:R144"/>
    <mergeCell ref="S144:U144"/>
    <mergeCell ref="V144:W144"/>
    <mergeCell ref="X144:Y144"/>
    <mergeCell ref="AZ146:BB146"/>
    <mergeCell ref="B147:L147"/>
    <mergeCell ref="M147:N147"/>
    <mergeCell ref="O147:R147"/>
    <mergeCell ref="S147:U147"/>
    <mergeCell ref="V147:W147"/>
    <mergeCell ref="X147:Y147"/>
    <mergeCell ref="Z147:AA147"/>
    <mergeCell ref="AC147:AD147"/>
    <mergeCell ref="AF147:AG147"/>
    <mergeCell ref="Z146:AA146"/>
    <mergeCell ref="AC146:AD146"/>
    <mergeCell ref="AF146:AG146"/>
    <mergeCell ref="AI146:AJ146"/>
    <mergeCell ref="AL146:AM146"/>
    <mergeCell ref="AP146:AQ146"/>
    <mergeCell ref="AI145:AJ145"/>
    <mergeCell ref="AL145:AM145"/>
    <mergeCell ref="AP145:AQ145"/>
    <mergeCell ref="AZ145:BB145"/>
    <mergeCell ref="B146:L146"/>
    <mergeCell ref="M146:N146"/>
    <mergeCell ref="O146:R146"/>
    <mergeCell ref="S146:U146"/>
    <mergeCell ref="V146:W146"/>
    <mergeCell ref="X146:Y146"/>
    <mergeCell ref="AZ148:BB148"/>
    <mergeCell ref="A149:L149"/>
    <mergeCell ref="M149:N149"/>
    <mergeCell ref="O149:R149"/>
    <mergeCell ref="S149:U149"/>
    <mergeCell ref="V149:W149"/>
    <mergeCell ref="X149:Y149"/>
    <mergeCell ref="Z149:AA149"/>
    <mergeCell ref="AC149:AD149"/>
    <mergeCell ref="AF149:AG149"/>
    <mergeCell ref="Z148:AA148"/>
    <mergeCell ref="AC148:AD148"/>
    <mergeCell ref="AF148:AG148"/>
    <mergeCell ref="AI148:AJ148"/>
    <mergeCell ref="AL148:AM148"/>
    <mergeCell ref="AP148:AQ148"/>
    <mergeCell ref="AI147:AJ147"/>
    <mergeCell ref="AL147:AM147"/>
    <mergeCell ref="AP147:AQ147"/>
    <mergeCell ref="AZ147:BB147"/>
    <mergeCell ref="A148:L148"/>
    <mergeCell ref="M148:N148"/>
    <mergeCell ref="O148:R148"/>
    <mergeCell ref="S148:U148"/>
    <mergeCell ref="V148:W148"/>
    <mergeCell ref="X148:Y148"/>
    <mergeCell ref="AZ150:BB150"/>
    <mergeCell ref="A151:B151"/>
    <mergeCell ref="C151:L151"/>
    <mergeCell ref="M151:N151"/>
    <mergeCell ref="O151:R151"/>
    <mergeCell ref="S151:U151"/>
    <mergeCell ref="V151:W151"/>
    <mergeCell ref="X151:Y151"/>
    <mergeCell ref="Z151:AA151"/>
    <mergeCell ref="AC151:AD151"/>
    <mergeCell ref="Z150:AA150"/>
    <mergeCell ref="AC150:AD150"/>
    <mergeCell ref="AF150:AG150"/>
    <mergeCell ref="AI150:AJ150"/>
    <mergeCell ref="AL150:AM150"/>
    <mergeCell ref="AP150:AQ150"/>
    <mergeCell ref="AI149:AJ149"/>
    <mergeCell ref="AL149:AM149"/>
    <mergeCell ref="AP149:AQ149"/>
    <mergeCell ref="AZ149:BB149"/>
    <mergeCell ref="B150:L150"/>
    <mergeCell ref="M150:N150"/>
    <mergeCell ref="O150:R150"/>
    <mergeCell ref="S150:U150"/>
    <mergeCell ref="V150:W150"/>
    <mergeCell ref="X150:Y150"/>
    <mergeCell ref="AL152:AM152"/>
    <mergeCell ref="AP152:AQ152"/>
    <mergeCell ref="AZ152:BB152"/>
    <mergeCell ref="A153:B153"/>
    <mergeCell ref="C153:L153"/>
    <mergeCell ref="M153:N153"/>
    <mergeCell ref="O153:R153"/>
    <mergeCell ref="S153:U153"/>
    <mergeCell ref="V153:W153"/>
    <mergeCell ref="X153:Y153"/>
    <mergeCell ref="V152:W152"/>
    <mergeCell ref="X152:Y152"/>
    <mergeCell ref="Z152:AA152"/>
    <mergeCell ref="AC152:AD152"/>
    <mergeCell ref="AF152:AG152"/>
    <mergeCell ref="AI152:AJ152"/>
    <mergeCell ref="AF151:AG151"/>
    <mergeCell ref="AI151:AJ151"/>
    <mergeCell ref="AL151:AM151"/>
    <mergeCell ref="AP151:AQ151"/>
    <mergeCell ref="AZ151:BB151"/>
    <mergeCell ref="A152:B152"/>
    <mergeCell ref="C152:L152"/>
    <mergeCell ref="M152:N152"/>
    <mergeCell ref="O152:R152"/>
    <mergeCell ref="S152:U152"/>
    <mergeCell ref="AF154:AG154"/>
    <mergeCell ref="AI154:AJ154"/>
    <mergeCell ref="AL154:AM154"/>
    <mergeCell ref="AP154:AQ154"/>
    <mergeCell ref="AZ154:BB154"/>
    <mergeCell ref="A155:B155"/>
    <mergeCell ref="C155:L155"/>
    <mergeCell ref="M155:N155"/>
    <mergeCell ref="O155:R155"/>
    <mergeCell ref="S155:U155"/>
    <mergeCell ref="AZ153:BB153"/>
    <mergeCell ref="A154:B154"/>
    <mergeCell ref="C154:L154"/>
    <mergeCell ref="M154:N154"/>
    <mergeCell ref="O154:R154"/>
    <mergeCell ref="S154:U154"/>
    <mergeCell ref="V154:W154"/>
    <mergeCell ref="X154:Y154"/>
    <mergeCell ref="Z154:AA154"/>
    <mergeCell ref="AC154:AD154"/>
    <mergeCell ref="Z153:AA153"/>
    <mergeCell ref="AC153:AD153"/>
    <mergeCell ref="AF153:AG153"/>
    <mergeCell ref="AI153:AJ153"/>
    <mergeCell ref="AL153:AM153"/>
    <mergeCell ref="AP153:AQ153"/>
    <mergeCell ref="AC156:AD156"/>
    <mergeCell ref="AF156:AG156"/>
    <mergeCell ref="AI156:AJ156"/>
    <mergeCell ref="AL156:AM156"/>
    <mergeCell ref="AP156:AQ156"/>
    <mergeCell ref="AZ156:BB156"/>
    <mergeCell ref="AL155:AM155"/>
    <mergeCell ref="AP155:AQ155"/>
    <mergeCell ref="AZ155:BB155"/>
    <mergeCell ref="A156:L156"/>
    <mergeCell ref="M156:N156"/>
    <mergeCell ref="O156:R156"/>
    <mergeCell ref="S156:U156"/>
    <mergeCell ref="V156:W156"/>
    <mergeCell ref="X156:Y156"/>
    <mergeCell ref="Z156:AA156"/>
    <mergeCell ref="V155:W155"/>
    <mergeCell ref="X155:Y155"/>
    <mergeCell ref="Z155:AA155"/>
    <mergeCell ref="AC155:AD155"/>
    <mergeCell ref="AF155:AG155"/>
    <mergeCell ref="AI155:AJ155"/>
    <mergeCell ref="AC158:AD158"/>
    <mergeCell ref="AF158:AG158"/>
    <mergeCell ref="AI158:AJ158"/>
    <mergeCell ref="AL158:AM158"/>
    <mergeCell ref="AP158:AQ158"/>
    <mergeCell ref="AZ158:BB158"/>
    <mergeCell ref="AP157:AQ157"/>
    <mergeCell ref="AZ157:BB157"/>
    <mergeCell ref="A158:B158"/>
    <mergeCell ref="C158:L158"/>
    <mergeCell ref="M158:N158"/>
    <mergeCell ref="O158:R158"/>
    <mergeCell ref="S158:U158"/>
    <mergeCell ref="V158:W158"/>
    <mergeCell ref="X158:Y158"/>
    <mergeCell ref="Z158:AA158"/>
    <mergeCell ref="X157:Y157"/>
    <mergeCell ref="Z157:AA157"/>
    <mergeCell ref="AC157:AD157"/>
    <mergeCell ref="AF157:AG157"/>
    <mergeCell ref="AI157:AJ157"/>
    <mergeCell ref="AL157:AM157"/>
    <mergeCell ref="A157:B157"/>
    <mergeCell ref="C157:L157"/>
    <mergeCell ref="M157:N157"/>
    <mergeCell ref="O157:R157"/>
    <mergeCell ref="S157:U157"/>
    <mergeCell ref="V157:W157"/>
    <mergeCell ref="AF160:AG160"/>
    <mergeCell ref="AI160:AJ160"/>
    <mergeCell ref="AL160:AM160"/>
    <mergeCell ref="AP160:AQ160"/>
    <mergeCell ref="AZ160:BB160"/>
    <mergeCell ref="A161:B161"/>
    <mergeCell ref="C161:L161"/>
    <mergeCell ref="M161:N161"/>
    <mergeCell ref="O161:R161"/>
    <mergeCell ref="S161:U161"/>
    <mergeCell ref="AP159:AQ159"/>
    <mergeCell ref="AZ159:BB159"/>
    <mergeCell ref="B160:L160"/>
    <mergeCell ref="M160:N160"/>
    <mergeCell ref="O160:R160"/>
    <mergeCell ref="S160:U160"/>
    <mergeCell ref="V160:W160"/>
    <mergeCell ref="X160:Y160"/>
    <mergeCell ref="Z160:AA160"/>
    <mergeCell ref="AC160:AD160"/>
    <mergeCell ref="X159:Y159"/>
    <mergeCell ref="Z159:AA159"/>
    <mergeCell ref="AC159:AD159"/>
    <mergeCell ref="AF159:AG159"/>
    <mergeCell ref="AI159:AJ159"/>
    <mergeCell ref="AL159:AM159"/>
    <mergeCell ref="A159:B159"/>
    <mergeCell ref="C159:L159"/>
    <mergeCell ref="M159:N159"/>
    <mergeCell ref="O159:R159"/>
    <mergeCell ref="S159:U159"/>
    <mergeCell ref="V159:W159"/>
    <mergeCell ref="AZ162:BB162"/>
    <mergeCell ref="A163:B163"/>
    <mergeCell ref="C163:L163"/>
    <mergeCell ref="M163:N163"/>
    <mergeCell ref="O163:R163"/>
    <mergeCell ref="S163:U163"/>
    <mergeCell ref="V163:W163"/>
    <mergeCell ref="X163:Y163"/>
    <mergeCell ref="Z163:AA163"/>
    <mergeCell ref="AC163:AD163"/>
    <mergeCell ref="Z162:AA162"/>
    <mergeCell ref="AC162:AD162"/>
    <mergeCell ref="AF162:AG162"/>
    <mergeCell ref="AI162:AJ162"/>
    <mergeCell ref="AL162:AM162"/>
    <mergeCell ref="AP162:AQ162"/>
    <mergeCell ref="AL161:AM161"/>
    <mergeCell ref="AP161:AQ161"/>
    <mergeCell ref="AZ161:BB161"/>
    <mergeCell ref="A162:B162"/>
    <mergeCell ref="C162:L162"/>
    <mergeCell ref="M162:N162"/>
    <mergeCell ref="O162:R162"/>
    <mergeCell ref="S162:U162"/>
    <mergeCell ref="V162:W162"/>
    <mergeCell ref="X162:Y162"/>
    <mergeCell ref="V161:W161"/>
    <mergeCell ref="X161:Y161"/>
    <mergeCell ref="Z161:AA161"/>
    <mergeCell ref="AC161:AD161"/>
    <mergeCell ref="AF161:AG161"/>
    <mergeCell ref="AI161:AJ161"/>
    <mergeCell ref="AL164:AM164"/>
    <mergeCell ref="AP164:AQ164"/>
    <mergeCell ref="AZ164:BB164"/>
    <mergeCell ref="A165:B165"/>
    <mergeCell ref="C165:L165"/>
    <mergeCell ref="M165:N165"/>
    <mergeCell ref="O165:R165"/>
    <mergeCell ref="S165:U165"/>
    <mergeCell ref="V165:W165"/>
    <mergeCell ref="X165:Y165"/>
    <mergeCell ref="V164:W164"/>
    <mergeCell ref="X164:Y164"/>
    <mergeCell ref="Z164:AA164"/>
    <mergeCell ref="AC164:AD164"/>
    <mergeCell ref="AF164:AG164"/>
    <mergeCell ref="AI164:AJ164"/>
    <mergeCell ref="AF163:AG163"/>
    <mergeCell ref="AI163:AJ163"/>
    <mergeCell ref="AL163:AM163"/>
    <mergeCell ref="AP163:AQ163"/>
    <mergeCell ref="AZ163:BB163"/>
    <mergeCell ref="A164:B164"/>
    <mergeCell ref="C164:L164"/>
    <mergeCell ref="M164:N164"/>
    <mergeCell ref="O164:R164"/>
    <mergeCell ref="S164:U164"/>
    <mergeCell ref="AI166:AJ166"/>
    <mergeCell ref="AL166:AM166"/>
    <mergeCell ref="AP166:AQ166"/>
    <mergeCell ref="AZ166:BB166"/>
    <mergeCell ref="A167:B167"/>
    <mergeCell ref="C167:L167"/>
    <mergeCell ref="M167:N167"/>
    <mergeCell ref="O167:R167"/>
    <mergeCell ref="S167:U167"/>
    <mergeCell ref="V167:W167"/>
    <mergeCell ref="AZ165:BB165"/>
    <mergeCell ref="A166:L166"/>
    <mergeCell ref="M166:N166"/>
    <mergeCell ref="O166:R166"/>
    <mergeCell ref="S166:U166"/>
    <mergeCell ref="V166:W166"/>
    <mergeCell ref="X166:Y166"/>
    <mergeCell ref="Z166:AA166"/>
    <mergeCell ref="AC166:AD166"/>
    <mergeCell ref="AF166:AG166"/>
    <mergeCell ref="Z165:AA165"/>
    <mergeCell ref="AC165:AD165"/>
    <mergeCell ref="AF165:AG165"/>
    <mergeCell ref="AI165:AJ165"/>
    <mergeCell ref="AL165:AM165"/>
    <mergeCell ref="AP165:AQ165"/>
    <mergeCell ref="AC168:AD168"/>
    <mergeCell ref="AF168:AG168"/>
    <mergeCell ref="AI168:AJ168"/>
    <mergeCell ref="AL168:AM168"/>
    <mergeCell ref="AP168:AQ168"/>
    <mergeCell ref="AZ168:BB168"/>
    <mergeCell ref="AP167:AQ167"/>
    <mergeCell ref="AZ167:BB167"/>
    <mergeCell ref="A168:B168"/>
    <mergeCell ref="C168:L168"/>
    <mergeCell ref="M168:N168"/>
    <mergeCell ref="O168:R168"/>
    <mergeCell ref="S168:U168"/>
    <mergeCell ref="V168:W168"/>
    <mergeCell ref="X168:Y168"/>
    <mergeCell ref="Z168:AA168"/>
    <mergeCell ref="X167:Y167"/>
    <mergeCell ref="Z167:AA167"/>
    <mergeCell ref="AC167:AD167"/>
    <mergeCell ref="AF167:AG167"/>
    <mergeCell ref="AI167:AJ167"/>
    <mergeCell ref="AL167:AM167"/>
    <mergeCell ref="AF170:AG170"/>
    <mergeCell ref="AI170:AJ170"/>
    <mergeCell ref="AL170:AM170"/>
    <mergeCell ref="AP170:AQ170"/>
    <mergeCell ref="AZ170:BB170"/>
    <mergeCell ref="B171:L171"/>
    <mergeCell ref="M171:N171"/>
    <mergeCell ref="O171:R171"/>
    <mergeCell ref="S171:U171"/>
    <mergeCell ref="V171:W171"/>
    <mergeCell ref="AP169:AQ169"/>
    <mergeCell ref="AZ169:BB169"/>
    <mergeCell ref="A170:L170"/>
    <mergeCell ref="M170:N170"/>
    <mergeCell ref="O170:R170"/>
    <mergeCell ref="S170:U170"/>
    <mergeCell ref="V170:W170"/>
    <mergeCell ref="X170:Y170"/>
    <mergeCell ref="Z170:AA170"/>
    <mergeCell ref="AC170:AD170"/>
    <mergeCell ref="X169:Y169"/>
    <mergeCell ref="Z169:AA169"/>
    <mergeCell ref="AC169:AD169"/>
    <mergeCell ref="AF169:AG169"/>
    <mergeCell ref="AI169:AJ169"/>
    <mergeCell ref="AL169:AM169"/>
    <mergeCell ref="A169:B169"/>
    <mergeCell ref="C169:L169"/>
    <mergeCell ref="M169:N169"/>
    <mergeCell ref="O169:R169"/>
    <mergeCell ref="S169:U169"/>
    <mergeCell ref="V169:W169"/>
    <mergeCell ref="AF172:AG172"/>
    <mergeCell ref="AI172:AJ172"/>
    <mergeCell ref="AL172:AM172"/>
    <mergeCell ref="AP172:AQ172"/>
    <mergeCell ref="AZ172:BB172"/>
    <mergeCell ref="B173:L173"/>
    <mergeCell ref="M173:N173"/>
    <mergeCell ref="O173:R173"/>
    <mergeCell ref="S173:U173"/>
    <mergeCell ref="V173:W173"/>
    <mergeCell ref="AP171:AQ171"/>
    <mergeCell ref="AZ171:BB171"/>
    <mergeCell ref="B172:L172"/>
    <mergeCell ref="M172:N172"/>
    <mergeCell ref="O172:R172"/>
    <mergeCell ref="S172:U172"/>
    <mergeCell ref="V172:W172"/>
    <mergeCell ref="X172:Y172"/>
    <mergeCell ref="Z172:AA172"/>
    <mergeCell ref="AC172:AD172"/>
    <mergeCell ref="X171:Y171"/>
    <mergeCell ref="Z171:AA171"/>
    <mergeCell ref="AC171:AD171"/>
    <mergeCell ref="AF171:AG171"/>
    <mergeCell ref="AI171:AJ171"/>
    <mergeCell ref="AL171:AM171"/>
    <mergeCell ref="AF174:AG174"/>
    <mergeCell ref="AI174:AJ174"/>
    <mergeCell ref="AL174:AM174"/>
    <mergeCell ref="AP174:AQ174"/>
    <mergeCell ref="AZ174:BB174"/>
    <mergeCell ref="B175:L175"/>
    <mergeCell ref="M175:N175"/>
    <mergeCell ref="O175:R175"/>
    <mergeCell ref="S175:U175"/>
    <mergeCell ref="V175:W175"/>
    <mergeCell ref="AP173:AQ173"/>
    <mergeCell ref="AZ173:BB173"/>
    <mergeCell ref="B174:L174"/>
    <mergeCell ref="M174:N174"/>
    <mergeCell ref="O174:R174"/>
    <mergeCell ref="S174:U174"/>
    <mergeCell ref="V174:W174"/>
    <mergeCell ref="X174:Y174"/>
    <mergeCell ref="Z174:AA174"/>
    <mergeCell ref="AC174:AD174"/>
    <mergeCell ref="X173:Y173"/>
    <mergeCell ref="Z173:AA173"/>
    <mergeCell ref="AC173:AD173"/>
    <mergeCell ref="AF173:AG173"/>
    <mergeCell ref="AI173:AJ173"/>
    <mergeCell ref="AL173:AM173"/>
    <mergeCell ref="AF176:AG176"/>
    <mergeCell ref="AI176:AJ176"/>
    <mergeCell ref="AL176:AM176"/>
    <mergeCell ref="AP176:AQ176"/>
    <mergeCell ref="AZ176:BB176"/>
    <mergeCell ref="A177:L177"/>
    <mergeCell ref="M177:N177"/>
    <mergeCell ref="O177:R177"/>
    <mergeCell ref="S177:U177"/>
    <mergeCell ref="V177:W177"/>
    <mergeCell ref="AP175:AQ175"/>
    <mergeCell ref="AZ175:BB175"/>
    <mergeCell ref="B176:L176"/>
    <mergeCell ref="M176:N176"/>
    <mergeCell ref="O176:R176"/>
    <mergeCell ref="S176:U176"/>
    <mergeCell ref="V176:W176"/>
    <mergeCell ref="X176:Y176"/>
    <mergeCell ref="Z176:AA176"/>
    <mergeCell ref="AC176:AD176"/>
    <mergeCell ref="X175:Y175"/>
    <mergeCell ref="Z175:AA175"/>
    <mergeCell ref="AC175:AD175"/>
    <mergeCell ref="AF175:AG175"/>
    <mergeCell ref="AI175:AJ175"/>
    <mergeCell ref="AL175:AM175"/>
    <mergeCell ref="AF178:AG178"/>
    <mergeCell ref="AI178:AJ178"/>
    <mergeCell ref="AL178:AM178"/>
    <mergeCell ref="AP178:AQ178"/>
    <mergeCell ref="AZ178:BB178"/>
    <mergeCell ref="A179:L179"/>
    <mergeCell ref="M179:N179"/>
    <mergeCell ref="O179:R179"/>
    <mergeCell ref="S179:U179"/>
    <mergeCell ref="V179:W179"/>
    <mergeCell ref="AP177:AQ177"/>
    <mergeCell ref="AZ177:BB177"/>
    <mergeCell ref="A178:L178"/>
    <mergeCell ref="M178:N178"/>
    <mergeCell ref="O178:R178"/>
    <mergeCell ref="S178:U178"/>
    <mergeCell ref="V178:W178"/>
    <mergeCell ref="X178:Y178"/>
    <mergeCell ref="Z178:AA178"/>
    <mergeCell ref="AC178:AD178"/>
    <mergeCell ref="X177:Y177"/>
    <mergeCell ref="Z177:AA177"/>
    <mergeCell ref="AC177:AD177"/>
    <mergeCell ref="AF177:AG177"/>
    <mergeCell ref="AI177:AJ177"/>
    <mergeCell ref="AL177:AM177"/>
    <mergeCell ref="AF180:AG180"/>
    <mergeCell ref="AI180:AJ180"/>
    <mergeCell ref="AL180:AM180"/>
    <mergeCell ref="AP180:AQ180"/>
    <mergeCell ref="AZ180:BB180"/>
    <mergeCell ref="A181:L181"/>
    <mergeCell ref="M181:N181"/>
    <mergeCell ref="O181:R181"/>
    <mergeCell ref="S181:U181"/>
    <mergeCell ref="V181:W181"/>
    <mergeCell ref="AP179:AQ179"/>
    <mergeCell ref="AZ179:BB179"/>
    <mergeCell ref="A180:L180"/>
    <mergeCell ref="M180:N180"/>
    <mergeCell ref="O180:R180"/>
    <mergeCell ref="S180:U180"/>
    <mergeCell ref="V180:W180"/>
    <mergeCell ref="X180:Y180"/>
    <mergeCell ref="Z180:AA180"/>
    <mergeCell ref="AC180:AD180"/>
    <mergeCell ref="X179:Y179"/>
    <mergeCell ref="Z179:AA179"/>
    <mergeCell ref="AC179:AD179"/>
    <mergeCell ref="AF179:AG179"/>
    <mergeCell ref="AI179:AJ179"/>
    <mergeCell ref="AL179:AM179"/>
    <mergeCell ref="AF182:AG182"/>
    <mergeCell ref="AI182:AJ182"/>
    <mergeCell ref="AL182:AM182"/>
    <mergeCell ref="AP182:AQ182"/>
    <mergeCell ref="AZ182:BB182"/>
    <mergeCell ref="A183:L183"/>
    <mergeCell ref="M183:N183"/>
    <mergeCell ref="O183:R183"/>
    <mergeCell ref="S183:U183"/>
    <mergeCell ref="V183:W183"/>
    <mergeCell ref="AP181:AQ181"/>
    <mergeCell ref="AZ181:BB181"/>
    <mergeCell ref="A182:L182"/>
    <mergeCell ref="M182:N182"/>
    <mergeCell ref="O182:R182"/>
    <mergeCell ref="S182:U182"/>
    <mergeCell ref="V182:W182"/>
    <mergeCell ref="X182:Y182"/>
    <mergeCell ref="Z182:AA182"/>
    <mergeCell ref="AC182:AD182"/>
    <mergeCell ref="X181:Y181"/>
    <mergeCell ref="Z181:AA181"/>
    <mergeCell ref="AC181:AD181"/>
    <mergeCell ref="AF181:AG181"/>
    <mergeCell ref="AI181:AJ181"/>
    <mergeCell ref="AL181:AM181"/>
    <mergeCell ref="AF184:AG184"/>
    <mergeCell ref="AI184:AJ184"/>
    <mergeCell ref="AL184:AM184"/>
    <mergeCell ref="AP184:AQ184"/>
    <mergeCell ref="AZ184:BB184"/>
    <mergeCell ref="A185:L185"/>
    <mergeCell ref="M185:N185"/>
    <mergeCell ref="O185:R185"/>
    <mergeCell ref="S185:U185"/>
    <mergeCell ref="V185:W185"/>
    <mergeCell ref="AP183:AQ183"/>
    <mergeCell ref="AZ183:BB183"/>
    <mergeCell ref="A184:L184"/>
    <mergeCell ref="M184:N184"/>
    <mergeCell ref="O184:R184"/>
    <mergeCell ref="S184:U184"/>
    <mergeCell ref="V184:W184"/>
    <mergeCell ref="X184:Y184"/>
    <mergeCell ref="Z184:AA184"/>
    <mergeCell ref="AC184:AD184"/>
    <mergeCell ref="X183:Y183"/>
    <mergeCell ref="Z183:AA183"/>
    <mergeCell ref="AC183:AD183"/>
    <mergeCell ref="AF183:AG183"/>
    <mergeCell ref="AI183:AJ183"/>
    <mergeCell ref="AL183:AM183"/>
    <mergeCell ref="AF186:AG186"/>
    <mergeCell ref="AI186:AJ186"/>
    <mergeCell ref="AL186:AM186"/>
    <mergeCell ref="AP186:AQ186"/>
    <mergeCell ref="AZ186:BB186"/>
    <mergeCell ref="B187:L187"/>
    <mergeCell ref="M187:N187"/>
    <mergeCell ref="O187:R187"/>
    <mergeCell ref="S187:U187"/>
    <mergeCell ref="V187:W187"/>
    <mergeCell ref="AP185:AQ185"/>
    <mergeCell ref="AZ185:BB185"/>
    <mergeCell ref="A186:L186"/>
    <mergeCell ref="M186:N186"/>
    <mergeCell ref="O186:R186"/>
    <mergeCell ref="S186:U186"/>
    <mergeCell ref="V186:W186"/>
    <mergeCell ref="X186:Y186"/>
    <mergeCell ref="Z186:AA186"/>
    <mergeCell ref="AC186:AD186"/>
    <mergeCell ref="X185:Y185"/>
    <mergeCell ref="Z185:AA185"/>
    <mergeCell ref="AC185:AD185"/>
    <mergeCell ref="AF185:AG185"/>
    <mergeCell ref="AI185:AJ185"/>
    <mergeCell ref="AL185:AM185"/>
    <mergeCell ref="AF188:AG188"/>
    <mergeCell ref="AI188:AJ188"/>
    <mergeCell ref="AL188:AM188"/>
    <mergeCell ref="AP188:AQ188"/>
    <mergeCell ref="AZ188:BB188"/>
    <mergeCell ref="A189:L189"/>
    <mergeCell ref="M189:N189"/>
    <mergeCell ref="O189:R189"/>
    <mergeCell ref="S189:U189"/>
    <mergeCell ref="V189:W189"/>
    <mergeCell ref="AP187:AQ187"/>
    <mergeCell ref="AZ187:BB187"/>
    <mergeCell ref="B188:L188"/>
    <mergeCell ref="M188:N188"/>
    <mergeCell ref="O188:R188"/>
    <mergeCell ref="S188:U188"/>
    <mergeCell ref="V188:W188"/>
    <mergeCell ref="X188:Y188"/>
    <mergeCell ref="Z188:AA188"/>
    <mergeCell ref="AC188:AD188"/>
    <mergeCell ref="X187:Y187"/>
    <mergeCell ref="Z187:AA187"/>
    <mergeCell ref="AC187:AD187"/>
    <mergeCell ref="AF187:AG187"/>
    <mergeCell ref="AI187:AJ187"/>
    <mergeCell ref="AL187:AM187"/>
    <mergeCell ref="AC190:AD190"/>
    <mergeCell ref="AF190:AG190"/>
    <mergeCell ref="AI190:AJ190"/>
    <mergeCell ref="AL190:AM190"/>
    <mergeCell ref="AP190:AQ190"/>
    <mergeCell ref="AZ190:BB190"/>
    <mergeCell ref="AP189:AQ189"/>
    <mergeCell ref="AZ189:BB189"/>
    <mergeCell ref="A190:B190"/>
    <mergeCell ref="C190:L190"/>
    <mergeCell ref="M190:N190"/>
    <mergeCell ref="O190:R190"/>
    <mergeCell ref="S190:U190"/>
    <mergeCell ref="V190:W190"/>
    <mergeCell ref="X190:Y190"/>
    <mergeCell ref="Z190:AA190"/>
    <mergeCell ref="X189:Y189"/>
    <mergeCell ref="Z189:AA189"/>
    <mergeCell ref="AC189:AD189"/>
    <mergeCell ref="AF189:AG189"/>
    <mergeCell ref="AI189:AJ189"/>
    <mergeCell ref="AL189:AM189"/>
    <mergeCell ref="AI192:AJ192"/>
    <mergeCell ref="AL192:AM192"/>
    <mergeCell ref="AP192:AQ192"/>
    <mergeCell ref="AZ192:BB192"/>
    <mergeCell ref="A193:L193"/>
    <mergeCell ref="M193:N193"/>
    <mergeCell ref="O193:R193"/>
    <mergeCell ref="S193:U193"/>
    <mergeCell ref="V193:W193"/>
    <mergeCell ref="X193:Y193"/>
    <mergeCell ref="AZ191:BB191"/>
    <mergeCell ref="A192:L192"/>
    <mergeCell ref="M192:N192"/>
    <mergeCell ref="O192:R192"/>
    <mergeCell ref="S192:U192"/>
    <mergeCell ref="V192:W192"/>
    <mergeCell ref="X192:Y192"/>
    <mergeCell ref="Z192:AA192"/>
    <mergeCell ref="AC192:AD192"/>
    <mergeCell ref="AF192:AG192"/>
    <mergeCell ref="Z191:AA191"/>
    <mergeCell ref="AC191:AD191"/>
    <mergeCell ref="AF191:AG191"/>
    <mergeCell ref="AI191:AJ191"/>
    <mergeCell ref="AL191:AM191"/>
    <mergeCell ref="AP191:AQ191"/>
    <mergeCell ref="A191:L191"/>
    <mergeCell ref="M191:N191"/>
    <mergeCell ref="O191:R191"/>
    <mergeCell ref="S191:U191"/>
    <mergeCell ref="V191:W191"/>
    <mergeCell ref="X191:Y191"/>
    <mergeCell ref="AI194:AJ194"/>
    <mergeCell ref="AL194:AM194"/>
    <mergeCell ref="AP194:AQ194"/>
    <mergeCell ref="AZ194:BB194"/>
    <mergeCell ref="A195:L195"/>
    <mergeCell ref="M195:N195"/>
    <mergeCell ref="O195:R195"/>
    <mergeCell ref="S195:U195"/>
    <mergeCell ref="V195:W195"/>
    <mergeCell ref="X195:Y195"/>
    <mergeCell ref="AZ193:BB193"/>
    <mergeCell ref="A194:L194"/>
    <mergeCell ref="M194:N194"/>
    <mergeCell ref="O194:R194"/>
    <mergeCell ref="S194:U194"/>
    <mergeCell ref="V194:W194"/>
    <mergeCell ref="X194:Y194"/>
    <mergeCell ref="Z194:AA194"/>
    <mergeCell ref="AC194:AD194"/>
    <mergeCell ref="AF194:AG194"/>
    <mergeCell ref="Z193:AA193"/>
    <mergeCell ref="AC193:AD193"/>
    <mergeCell ref="AF193:AG193"/>
    <mergeCell ref="AI193:AJ193"/>
    <mergeCell ref="AL193:AM193"/>
    <mergeCell ref="AP193:AQ193"/>
    <mergeCell ref="AI196:AJ196"/>
    <mergeCell ref="AL196:AM196"/>
    <mergeCell ref="AP196:AQ196"/>
    <mergeCell ref="AZ196:BB196"/>
    <mergeCell ref="A197:L197"/>
    <mergeCell ref="M197:N197"/>
    <mergeCell ref="O197:R197"/>
    <mergeCell ref="S197:U197"/>
    <mergeCell ref="V197:W197"/>
    <mergeCell ref="X197:Y197"/>
    <mergeCell ref="AZ195:BB195"/>
    <mergeCell ref="A196:L196"/>
    <mergeCell ref="M196:N196"/>
    <mergeCell ref="O196:R196"/>
    <mergeCell ref="S196:U196"/>
    <mergeCell ref="V196:W196"/>
    <mergeCell ref="X196:Y196"/>
    <mergeCell ref="Z196:AA196"/>
    <mergeCell ref="AC196:AD196"/>
    <mergeCell ref="AF196:AG196"/>
    <mergeCell ref="Z195:AA195"/>
    <mergeCell ref="AC195:AD195"/>
    <mergeCell ref="AF195:AG195"/>
    <mergeCell ref="AI195:AJ195"/>
    <mergeCell ref="AL195:AM195"/>
    <mergeCell ref="AP195:AQ195"/>
    <mergeCell ref="AI198:AJ198"/>
    <mergeCell ref="AL198:AM198"/>
    <mergeCell ref="AP198:AQ198"/>
    <mergeCell ref="AZ198:BB198"/>
    <mergeCell ref="A199:L199"/>
    <mergeCell ref="M199:N199"/>
    <mergeCell ref="O199:R199"/>
    <mergeCell ref="S199:U199"/>
    <mergeCell ref="V199:W199"/>
    <mergeCell ref="X199:Y199"/>
    <mergeCell ref="AZ197:BB197"/>
    <mergeCell ref="A198:L198"/>
    <mergeCell ref="M198:N198"/>
    <mergeCell ref="O198:R198"/>
    <mergeCell ref="S198:U198"/>
    <mergeCell ref="V198:W198"/>
    <mergeCell ref="X198:Y198"/>
    <mergeCell ref="Z198:AA198"/>
    <mergeCell ref="AC198:AD198"/>
    <mergeCell ref="AF198:AG198"/>
    <mergeCell ref="Z197:AA197"/>
    <mergeCell ref="AC197:AD197"/>
    <mergeCell ref="AF197:AG197"/>
    <mergeCell ref="AI197:AJ197"/>
    <mergeCell ref="AL197:AM197"/>
    <mergeCell ref="AP197:AQ197"/>
    <mergeCell ref="AI200:AJ200"/>
    <mergeCell ref="AL200:AM200"/>
    <mergeCell ref="AP200:AQ200"/>
    <mergeCell ref="AZ200:BB200"/>
    <mergeCell ref="A201:L201"/>
    <mergeCell ref="M201:N201"/>
    <mergeCell ref="O201:R201"/>
    <mergeCell ref="S201:U201"/>
    <mergeCell ref="V201:W201"/>
    <mergeCell ref="X201:Y201"/>
    <mergeCell ref="AZ199:BB199"/>
    <mergeCell ref="A200:L200"/>
    <mergeCell ref="M200:N200"/>
    <mergeCell ref="O200:R200"/>
    <mergeCell ref="S200:U200"/>
    <mergeCell ref="V200:W200"/>
    <mergeCell ref="X200:Y200"/>
    <mergeCell ref="Z200:AA200"/>
    <mergeCell ref="AC200:AD200"/>
    <mergeCell ref="AF200:AG200"/>
    <mergeCell ref="Z199:AA199"/>
    <mergeCell ref="AC199:AD199"/>
    <mergeCell ref="AF199:AG199"/>
    <mergeCell ref="AI199:AJ199"/>
    <mergeCell ref="AL199:AM199"/>
    <mergeCell ref="AP199:AQ199"/>
    <mergeCell ref="AI202:AJ202"/>
    <mergeCell ref="AL202:AM202"/>
    <mergeCell ref="AP202:AQ202"/>
    <mergeCell ref="AZ202:BB202"/>
    <mergeCell ref="A203:L203"/>
    <mergeCell ref="M203:N203"/>
    <mergeCell ref="O203:R203"/>
    <mergeCell ref="S203:U203"/>
    <mergeCell ref="V203:W203"/>
    <mergeCell ref="X203:Y203"/>
    <mergeCell ref="AZ201:BB201"/>
    <mergeCell ref="A202:L202"/>
    <mergeCell ref="M202:N202"/>
    <mergeCell ref="O202:R202"/>
    <mergeCell ref="S202:U202"/>
    <mergeCell ref="V202:W202"/>
    <mergeCell ref="X202:Y202"/>
    <mergeCell ref="Z202:AA202"/>
    <mergeCell ref="AC202:AD202"/>
    <mergeCell ref="AF202:AG202"/>
    <mergeCell ref="Z201:AA201"/>
    <mergeCell ref="AC201:AD201"/>
    <mergeCell ref="AF201:AG201"/>
    <mergeCell ref="AI201:AJ201"/>
    <mergeCell ref="AL201:AM201"/>
    <mergeCell ref="AP201:AQ201"/>
    <mergeCell ref="AI204:AJ204"/>
    <mergeCell ref="AL204:AM204"/>
    <mergeCell ref="AP204:AQ204"/>
    <mergeCell ref="AZ204:BB204"/>
    <mergeCell ref="A205:L205"/>
    <mergeCell ref="M205:N205"/>
    <mergeCell ref="O205:R205"/>
    <mergeCell ref="S205:U205"/>
    <mergeCell ref="V205:W205"/>
    <mergeCell ref="X205:Y205"/>
    <mergeCell ref="AZ203:BB203"/>
    <mergeCell ref="A204:L204"/>
    <mergeCell ref="M204:N204"/>
    <mergeCell ref="O204:R204"/>
    <mergeCell ref="S204:U204"/>
    <mergeCell ref="V204:W204"/>
    <mergeCell ref="X204:Y204"/>
    <mergeCell ref="Z204:AA204"/>
    <mergeCell ref="AC204:AD204"/>
    <mergeCell ref="AF204:AG204"/>
    <mergeCell ref="Z203:AA203"/>
    <mergeCell ref="AC203:AD203"/>
    <mergeCell ref="AF203:AG203"/>
    <mergeCell ref="AI203:AJ203"/>
    <mergeCell ref="AL203:AM203"/>
    <mergeCell ref="AP203:AQ203"/>
    <mergeCell ref="AI206:AJ206"/>
    <mergeCell ref="AL206:AM206"/>
    <mergeCell ref="AP206:AQ206"/>
    <mergeCell ref="AZ206:BB206"/>
    <mergeCell ref="A207:L207"/>
    <mergeCell ref="M207:N207"/>
    <mergeCell ref="O207:R207"/>
    <mergeCell ref="S207:U207"/>
    <mergeCell ref="V207:W207"/>
    <mergeCell ref="X207:Y207"/>
    <mergeCell ref="AZ205:BB205"/>
    <mergeCell ref="A206:L206"/>
    <mergeCell ref="M206:N206"/>
    <mergeCell ref="O206:R206"/>
    <mergeCell ref="S206:U206"/>
    <mergeCell ref="V206:W206"/>
    <mergeCell ref="X206:Y206"/>
    <mergeCell ref="Z206:AA206"/>
    <mergeCell ref="AC206:AD206"/>
    <mergeCell ref="AF206:AG206"/>
    <mergeCell ref="Z205:AA205"/>
    <mergeCell ref="AC205:AD205"/>
    <mergeCell ref="AF205:AG205"/>
    <mergeCell ref="AI205:AJ205"/>
    <mergeCell ref="AL205:AM205"/>
    <mergeCell ref="AP205:AQ205"/>
    <mergeCell ref="AI208:AJ208"/>
    <mergeCell ref="AL208:AM208"/>
    <mergeCell ref="AP208:AQ208"/>
    <mergeCell ref="AZ208:BB208"/>
    <mergeCell ref="A209:L209"/>
    <mergeCell ref="M209:N209"/>
    <mergeCell ref="O209:R209"/>
    <mergeCell ref="S209:U209"/>
    <mergeCell ref="V209:W209"/>
    <mergeCell ref="X209:Y209"/>
    <mergeCell ref="AZ207:BB207"/>
    <mergeCell ref="A208:L208"/>
    <mergeCell ref="M208:N208"/>
    <mergeCell ref="O208:R208"/>
    <mergeCell ref="S208:U208"/>
    <mergeCell ref="V208:W208"/>
    <mergeCell ref="X208:Y208"/>
    <mergeCell ref="Z208:AA208"/>
    <mergeCell ref="AC208:AD208"/>
    <mergeCell ref="AF208:AG208"/>
    <mergeCell ref="Z207:AA207"/>
    <mergeCell ref="AC207:AD207"/>
    <mergeCell ref="AF207:AG207"/>
    <mergeCell ref="AI207:AJ207"/>
    <mergeCell ref="AL207:AM207"/>
    <mergeCell ref="AP207:AQ207"/>
    <mergeCell ref="AI210:AJ210"/>
    <mergeCell ref="AL210:AM210"/>
    <mergeCell ref="AP210:AQ210"/>
    <mergeCell ref="AZ210:BB210"/>
    <mergeCell ref="A211:L211"/>
    <mergeCell ref="M211:N211"/>
    <mergeCell ref="O211:R211"/>
    <mergeCell ref="S211:U211"/>
    <mergeCell ref="V211:W211"/>
    <mergeCell ref="X211:Y211"/>
    <mergeCell ref="AZ209:BB209"/>
    <mergeCell ref="A210:L210"/>
    <mergeCell ref="M210:N210"/>
    <mergeCell ref="O210:R210"/>
    <mergeCell ref="S210:U210"/>
    <mergeCell ref="V210:W210"/>
    <mergeCell ref="X210:Y210"/>
    <mergeCell ref="Z210:AA210"/>
    <mergeCell ref="AC210:AD210"/>
    <mergeCell ref="AF210:AG210"/>
    <mergeCell ref="Z209:AA209"/>
    <mergeCell ref="AC209:AD209"/>
    <mergeCell ref="AF209:AG209"/>
    <mergeCell ref="AI209:AJ209"/>
    <mergeCell ref="AL209:AM209"/>
    <mergeCell ref="AP209:AQ209"/>
    <mergeCell ref="AI212:AJ212"/>
    <mergeCell ref="AL212:AM212"/>
    <mergeCell ref="AP212:AQ212"/>
    <mergeCell ref="AZ212:BB212"/>
    <mergeCell ref="A213:L213"/>
    <mergeCell ref="M213:N213"/>
    <mergeCell ref="O213:R213"/>
    <mergeCell ref="S213:U213"/>
    <mergeCell ref="V213:W213"/>
    <mergeCell ref="X213:Y213"/>
    <mergeCell ref="AZ211:BB211"/>
    <mergeCell ref="A212:L212"/>
    <mergeCell ref="M212:N212"/>
    <mergeCell ref="O212:R212"/>
    <mergeCell ref="S212:U212"/>
    <mergeCell ref="V212:W212"/>
    <mergeCell ref="X212:Y212"/>
    <mergeCell ref="Z212:AA212"/>
    <mergeCell ref="AC212:AD212"/>
    <mergeCell ref="AF212:AG212"/>
    <mergeCell ref="Z211:AA211"/>
    <mergeCell ref="AC211:AD211"/>
    <mergeCell ref="AF211:AG211"/>
    <mergeCell ref="AI211:AJ211"/>
    <mergeCell ref="AL211:AM211"/>
    <mergeCell ref="AP211:AQ211"/>
    <mergeCell ref="AI214:AJ214"/>
    <mergeCell ref="AL214:AM214"/>
    <mergeCell ref="AP214:AQ214"/>
    <mergeCell ref="AZ214:BB214"/>
    <mergeCell ref="A215:L215"/>
    <mergeCell ref="M215:N215"/>
    <mergeCell ref="O215:R215"/>
    <mergeCell ref="S215:U215"/>
    <mergeCell ref="V215:W215"/>
    <mergeCell ref="X215:Y215"/>
    <mergeCell ref="AZ213:BB213"/>
    <mergeCell ref="A214:L214"/>
    <mergeCell ref="M214:N214"/>
    <mergeCell ref="O214:R214"/>
    <mergeCell ref="S214:U214"/>
    <mergeCell ref="V214:W214"/>
    <mergeCell ref="X214:Y214"/>
    <mergeCell ref="Z214:AA214"/>
    <mergeCell ref="AC214:AD214"/>
    <mergeCell ref="AF214:AG214"/>
    <mergeCell ref="Z213:AA213"/>
    <mergeCell ref="AC213:AD213"/>
    <mergeCell ref="AF213:AG213"/>
    <mergeCell ref="AI213:AJ213"/>
    <mergeCell ref="AL213:AM213"/>
    <mergeCell ref="AP213:AQ213"/>
    <mergeCell ref="AI216:AJ216"/>
    <mergeCell ref="AL216:AM216"/>
    <mergeCell ref="AP216:AQ216"/>
    <mergeCell ref="AZ216:BB216"/>
    <mergeCell ref="A217:L217"/>
    <mergeCell ref="M217:N217"/>
    <mergeCell ref="O217:R217"/>
    <mergeCell ref="S217:U217"/>
    <mergeCell ref="V217:W217"/>
    <mergeCell ref="X217:Y217"/>
    <mergeCell ref="AZ215:BB215"/>
    <mergeCell ref="A216:L216"/>
    <mergeCell ref="M216:N216"/>
    <mergeCell ref="O216:R216"/>
    <mergeCell ref="S216:U216"/>
    <mergeCell ref="V216:W216"/>
    <mergeCell ref="X216:Y216"/>
    <mergeCell ref="Z216:AA216"/>
    <mergeCell ref="AC216:AD216"/>
    <mergeCell ref="AF216:AG216"/>
    <mergeCell ref="Z215:AA215"/>
    <mergeCell ref="AC215:AD215"/>
    <mergeCell ref="AF215:AG215"/>
    <mergeCell ref="AI215:AJ215"/>
    <mergeCell ref="AL215:AM215"/>
    <mergeCell ref="AP215:AQ215"/>
    <mergeCell ref="AI218:AJ218"/>
    <mergeCell ref="AL218:AM218"/>
    <mergeCell ref="AP218:AQ218"/>
    <mergeCell ref="AZ218:BB218"/>
    <mergeCell ref="A219:L219"/>
    <mergeCell ref="M219:N219"/>
    <mergeCell ref="O219:R219"/>
    <mergeCell ref="S219:U219"/>
    <mergeCell ref="V219:W219"/>
    <mergeCell ref="X219:Y219"/>
    <mergeCell ref="AZ217:BB217"/>
    <mergeCell ref="A218:L218"/>
    <mergeCell ref="M218:N218"/>
    <mergeCell ref="O218:R218"/>
    <mergeCell ref="S218:U218"/>
    <mergeCell ref="V218:W218"/>
    <mergeCell ref="X218:Y218"/>
    <mergeCell ref="Z218:AA218"/>
    <mergeCell ref="AC218:AD218"/>
    <mergeCell ref="AF218:AG218"/>
    <mergeCell ref="Z217:AA217"/>
    <mergeCell ref="AC217:AD217"/>
    <mergeCell ref="AF217:AG217"/>
    <mergeCell ref="AI217:AJ217"/>
    <mergeCell ref="AL217:AM217"/>
    <mergeCell ref="AP217:AQ217"/>
    <mergeCell ref="AI220:AJ220"/>
    <mergeCell ref="AL220:AM220"/>
    <mergeCell ref="AP220:AQ220"/>
    <mergeCell ref="AZ220:BB220"/>
    <mergeCell ref="A221:L221"/>
    <mergeCell ref="M221:N221"/>
    <mergeCell ref="O221:R221"/>
    <mergeCell ref="S221:U221"/>
    <mergeCell ref="V221:W221"/>
    <mergeCell ref="X221:Y221"/>
    <mergeCell ref="AZ219:BB219"/>
    <mergeCell ref="A220:L220"/>
    <mergeCell ref="M220:N220"/>
    <mergeCell ref="O220:R220"/>
    <mergeCell ref="S220:U220"/>
    <mergeCell ref="V220:W220"/>
    <mergeCell ref="X220:Y220"/>
    <mergeCell ref="Z220:AA220"/>
    <mergeCell ref="AC220:AD220"/>
    <mergeCell ref="AF220:AG220"/>
    <mergeCell ref="Z219:AA219"/>
    <mergeCell ref="AC219:AD219"/>
    <mergeCell ref="AF219:AG219"/>
    <mergeCell ref="AI219:AJ219"/>
    <mergeCell ref="AL219:AM219"/>
    <mergeCell ref="AP219:AQ219"/>
    <mergeCell ref="AI222:AJ222"/>
    <mergeCell ref="AL222:AM222"/>
    <mergeCell ref="AP222:AQ222"/>
    <mergeCell ref="AZ222:BB222"/>
    <mergeCell ref="A223:L223"/>
    <mergeCell ref="M223:N223"/>
    <mergeCell ref="O223:R223"/>
    <mergeCell ref="S223:U223"/>
    <mergeCell ref="V223:W223"/>
    <mergeCell ref="X223:Y223"/>
    <mergeCell ref="AZ221:BB221"/>
    <mergeCell ref="A222:L222"/>
    <mergeCell ref="M222:N222"/>
    <mergeCell ref="O222:R222"/>
    <mergeCell ref="S222:U222"/>
    <mergeCell ref="V222:W222"/>
    <mergeCell ref="X222:Y222"/>
    <mergeCell ref="Z222:AA222"/>
    <mergeCell ref="AC222:AD222"/>
    <mergeCell ref="AF222:AG222"/>
    <mergeCell ref="Z221:AA221"/>
    <mergeCell ref="AC221:AD221"/>
    <mergeCell ref="AF221:AG221"/>
    <mergeCell ref="AI221:AJ221"/>
    <mergeCell ref="AL221:AM221"/>
    <mergeCell ref="AP221:AQ221"/>
    <mergeCell ref="AI224:AJ224"/>
    <mergeCell ref="AL224:AM224"/>
    <mergeCell ref="AP224:AQ224"/>
    <mergeCell ref="AZ224:BB224"/>
    <mergeCell ref="A225:L225"/>
    <mergeCell ref="M225:N225"/>
    <mergeCell ref="O225:R225"/>
    <mergeCell ref="S225:U225"/>
    <mergeCell ref="V225:W225"/>
    <mergeCell ref="X225:Y225"/>
    <mergeCell ref="AZ223:BB223"/>
    <mergeCell ref="A224:L224"/>
    <mergeCell ref="M224:N224"/>
    <mergeCell ref="O224:R224"/>
    <mergeCell ref="S224:U224"/>
    <mergeCell ref="V224:W224"/>
    <mergeCell ref="X224:Y224"/>
    <mergeCell ref="Z224:AA224"/>
    <mergeCell ref="AC224:AD224"/>
    <mergeCell ref="AF224:AG224"/>
    <mergeCell ref="Z223:AA223"/>
    <mergeCell ref="AC223:AD223"/>
    <mergeCell ref="AF223:AG223"/>
    <mergeCell ref="AI223:AJ223"/>
    <mergeCell ref="AL223:AM223"/>
    <mergeCell ref="AP223:AQ223"/>
    <mergeCell ref="AI226:AJ226"/>
    <mergeCell ref="AL226:AM226"/>
    <mergeCell ref="AP226:AQ226"/>
    <mergeCell ref="AZ226:BB226"/>
    <mergeCell ref="A227:L227"/>
    <mergeCell ref="M227:N227"/>
    <mergeCell ref="O227:R227"/>
    <mergeCell ref="S227:U227"/>
    <mergeCell ref="V227:W227"/>
    <mergeCell ref="X227:Y227"/>
    <mergeCell ref="AZ225:BB225"/>
    <mergeCell ref="A226:L226"/>
    <mergeCell ref="M226:N226"/>
    <mergeCell ref="O226:R226"/>
    <mergeCell ref="S226:U226"/>
    <mergeCell ref="V226:W226"/>
    <mergeCell ref="X226:Y226"/>
    <mergeCell ref="Z226:AA226"/>
    <mergeCell ref="AC226:AD226"/>
    <mergeCell ref="AF226:AG226"/>
    <mergeCell ref="Z225:AA225"/>
    <mergeCell ref="AC225:AD225"/>
    <mergeCell ref="AF225:AG225"/>
    <mergeCell ref="AI225:AJ225"/>
    <mergeCell ref="AL225:AM225"/>
    <mergeCell ref="AP225:AQ225"/>
    <mergeCell ref="AI228:AJ228"/>
    <mergeCell ref="AL228:AM228"/>
    <mergeCell ref="AP228:AQ228"/>
    <mergeCell ref="AZ228:BB228"/>
    <mergeCell ref="A229:L229"/>
    <mergeCell ref="M229:N229"/>
    <mergeCell ref="O229:R229"/>
    <mergeCell ref="S229:U229"/>
    <mergeCell ref="V229:W229"/>
    <mergeCell ref="X229:Y229"/>
    <mergeCell ref="AZ227:BB227"/>
    <mergeCell ref="A228:L228"/>
    <mergeCell ref="M228:N228"/>
    <mergeCell ref="O228:R228"/>
    <mergeCell ref="S228:U228"/>
    <mergeCell ref="V228:W228"/>
    <mergeCell ref="X228:Y228"/>
    <mergeCell ref="Z228:AA228"/>
    <mergeCell ref="AC228:AD228"/>
    <mergeCell ref="AF228:AG228"/>
    <mergeCell ref="Z227:AA227"/>
    <mergeCell ref="AC227:AD227"/>
    <mergeCell ref="AF227:AG227"/>
    <mergeCell ref="AI227:AJ227"/>
    <mergeCell ref="AL227:AM227"/>
    <mergeCell ref="AP227:AQ227"/>
    <mergeCell ref="AI230:AJ230"/>
    <mergeCell ref="AL230:AM230"/>
    <mergeCell ref="AP230:AQ230"/>
    <mergeCell ref="AZ230:BB230"/>
    <mergeCell ref="A231:L231"/>
    <mergeCell ref="M231:N231"/>
    <mergeCell ref="O231:R231"/>
    <mergeCell ref="S231:U231"/>
    <mergeCell ref="V231:W231"/>
    <mergeCell ref="X231:Y231"/>
    <mergeCell ref="AZ229:BB229"/>
    <mergeCell ref="A230:L230"/>
    <mergeCell ref="M230:N230"/>
    <mergeCell ref="O230:R230"/>
    <mergeCell ref="S230:U230"/>
    <mergeCell ref="V230:W230"/>
    <mergeCell ref="X230:Y230"/>
    <mergeCell ref="Z230:AA230"/>
    <mergeCell ref="AC230:AD230"/>
    <mergeCell ref="AF230:AG230"/>
    <mergeCell ref="Z229:AA229"/>
    <mergeCell ref="AC229:AD229"/>
    <mergeCell ref="AF229:AG229"/>
    <mergeCell ref="AI229:AJ229"/>
    <mergeCell ref="AL229:AM229"/>
    <mergeCell ref="AP229:AQ229"/>
    <mergeCell ref="AI232:AJ232"/>
    <mergeCell ref="AL232:AM232"/>
    <mergeCell ref="AP232:AQ232"/>
    <mergeCell ref="AZ232:BB232"/>
    <mergeCell ref="A233:L233"/>
    <mergeCell ref="M233:N233"/>
    <mergeCell ref="O233:R233"/>
    <mergeCell ref="S233:U233"/>
    <mergeCell ref="V233:W233"/>
    <mergeCell ref="X233:Y233"/>
    <mergeCell ref="AZ231:BB231"/>
    <mergeCell ref="A232:L232"/>
    <mergeCell ref="M232:N232"/>
    <mergeCell ref="O232:R232"/>
    <mergeCell ref="S232:U232"/>
    <mergeCell ref="V232:W232"/>
    <mergeCell ref="X232:Y232"/>
    <mergeCell ref="Z232:AA232"/>
    <mergeCell ref="AC232:AD232"/>
    <mergeCell ref="AF232:AG232"/>
    <mergeCell ref="Z231:AA231"/>
    <mergeCell ref="AC231:AD231"/>
    <mergeCell ref="AF231:AG231"/>
    <mergeCell ref="AI231:AJ231"/>
    <mergeCell ref="AL231:AM231"/>
    <mergeCell ref="AP231:AQ231"/>
    <mergeCell ref="AI234:AJ234"/>
    <mergeCell ref="AL234:AM234"/>
    <mergeCell ref="AP234:AQ234"/>
    <mergeCell ref="AZ234:BB234"/>
    <mergeCell ref="A235:L235"/>
    <mergeCell ref="M235:N235"/>
    <mergeCell ref="O235:R235"/>
    <mergeCell ref="S235:U235"/>
    <mergeCell ref="V235:W235"/>
    <mergeCell ref="X235:Y235"/>
    <mergeCell ref="AZ233:BB233"/>
    <mergeCell ref="A234:L234"/>
    <mergeCell ref="M234:N234"/>
    <mergeCell ref="O234:R234"/>
    <mergeCell ref="S234:U234"/>
    <mergeCell ref="V234:W234"/>
    <mergeCell ref="X234:Y234"/>
    <mergeCell ref="Z234:AA234"/>
    <mergeCell ref="AC234:AD234"/>
    <mergeCell ref="AF234:AG234"/>
    <mergeCell ref="Z233:AA233"/>
    <mergeCell ref="AC233:AD233"/>
    <mergeCell ref="AF233:AG233"/>
    <mergeCell ref="AI233:AJ233"/>
    <mergeCell ref="AL233:AM233"/>
    <mergeCell ref="AP233:AQ233"/>
    <mergeCell ref="AI236:AJ236"/>
    <mergeCell ref="AL236:AM236"/>
    <mergeCell ref="AP236:AQ236"/>
    <mergeCell ref="AZ236:BB236"/>
    <mergeCell ref="A237:L237"/>
    <mergeCell ref="M237:N237"/>
    <mergeCell ref="O237:R237"/>
    <mergeCell ref="S237:U237"/>
    <mergeCell ref="V237:W237"/>
    <mergeCell ref="X237:Y237"/>
    <mergeCell ref="AZ235:BB235"/>
    <mergeCell ref="A236:L236"/>
    <mergeCell ref="M236:N236"/>
    <mergeCell ref="O236:R236"/>
    <mergeCell ref="S236:U236"/>
    <mergeCell ref="V236:W236"/>
    <mergeCell ref="X236:Y236"/>
    <mergeCell ref="Z236:AA236"/>
    <mergeCell ref="AC236:AD236"/>
    <mergeCell ref="AF236:AG236"/>
    <mergeCell ref="Z235:AA235"/>
    <mergeCell ref="AC235:AD235"/>
    <mergeCell ref="AF235:AG235"/>
    <mergeCell ref="AI235:AJ235"/>
    <mergeCell ref="AL235:AM235"/>
    <mergeCell ref="AP235:AQ235"/>
    <mergeCell ref="AI238:AJ238"/>
    <mergeCell ref="AL238:AM238"/>
    <mergeCell ref="AP238:AQ238"/>
    <mergeCell ref="AZ238:BB238"/>
    <mergeCell ref="A239:L239"/>
    <mergeCell ref="M239:N239"/>
    <mergeCell ref="O239:R239"/>
    <mergeCell ref="S239:U239"/>
    <mergeCell ref="V239:W239"/>
    <mergeCell ref="X239:Y239"/>
    <mergeCell ref="AZ237:BB237"/>
    <mergeCell ref="A238:L238"/>
    <mergeCell ref="M238:N238"/>
    <mergeCell ref="O238:R238"/>
    <mergeCell ref="S238:U238"/>
    <mergeCell ref="V238:W238"/>
    <mergeCell ref="X238:Y238"/>
    <mergeCell ref="Z238:AA238"/>
    <mergeCell ref="AC238:AD238"/>
    <mergeCell ref="AF238:AG238"/>
    <mergeCell ref="Z237:AA237"/>
    <mergeCell ref="AC237:AD237"/>
    <mergeCell ref="AF237:AG237"/>
    <mergeCell ref="AI237:AJ237"/>
    <mergeCell ref="AL237:AM237"/>
    <mergeCell ref="AP237:AQ237"/>
    <mergeCell ref="AI240:AJ240"/>
    <mergeCell ref="AL240:AM240"/>
    <mergeCell ref="AP240:AQ240"/>
    <mergeCell ref="AZ240:BB240"/>
    <mergeCell ref="A241:L241"/>
    <mergeCell ref="M241:N241"/>
    <mergeCell ref="O241:R241"/>
    <mergeCell ref="S241:U241"/>
    <mergeCell ref="V241:W241"/>
    <mergeCell ref="X241:Y241"/>
    <mergeCell ref="AZ239:BB239"/>
    <mergeCell ref="A240:L240"/>
    <mergeCell ref="M240:N240"/>
    <mergeCell ref="O240:R240"/>
    <mergeCell ref="S240:U240"/>
    <mergeCell ref="V240:W240"/>
    <mergeCell ref="X240:Y240"/>
    <mergeCell ref="Z240:AA240"/>
    <mergeCell ref="AC240:AD240"/>
    <mergeCell ref="AF240:AG240"/>
    <mergeCell ref="Z239:AA239"/>
    <mergeCell ref="AC239:AD239"/>
    <mergeCell ref="AF239:AG239"/>
    <mergeCell ref="AI239:AJ239"/>
    <mergeCell ref="AL239:AM239"/>
    <mergeCell ref="AP239:AQ239"/>
    <mergeCell ref="AI242:AJ242"/>
    <mergeCell ref="AL242:AM242"/>
    <mergeCell ref="AP242:AQ242"/>
    <mergeCell ref="AZ242:BB242"/>
    <mergeCell ref="A243:L243"/>
    <mergeCell ref="M243:N243"/>
    <mergeCell ref="O243:R243"/>
    <mergeCell ref="S243:U243"/>
    <mergeCell ref="V243:W243"/>
    <mergeCell ref="X243:Y243"/>
    <mergeCell ref="AZ241:BB241"/>
    <mergeCell ref="A242:L242"/>
    <mergeCell ref="M242:N242"/>
    <mergeCell ref="O242:R242"/>
    <mergeCell ref="S242:U242"/>
    <mergeCell ref="V242:W242"/>
    <mergeCell ref="X242:Y242"/>
    <mergeCell ref="Z242:AA242"/>
    <mergeCell ref="AC242:AD242"/>
    <mergeCell ref="AF242:AG242"/>
    <mergeCell ref="Z241:AA241"/>
    <mergeCell ref="AC241:AD241"/>
    <mergeCell ref="AF241:AG241"/>
    <mergeCell ref="AI241:AJ241"/>
    <mergeCell ref="AL241:AM241"/>
    <mergeCell ref="AP241:AQ241"/>
    <mergeCell ref="AI244:AJ244"/>
    <mergeCell ref="AL244:AM244"/>
    <mergeCell ref="AP244:AQ244"/>
    <mergeCell ref="AZ244:BB244"/>
    <mergeCell ref="B245:L245"/>
    <mergeCell ref="M245:N245"/>
    <mergeCell ref="O245:R245"/>
    <mergeCell ref="S245:U245"/>
    <mergeCell ref="V245:W245"/>
    <mergeCell ref="X245:Y245"/>
    <mergeCell ref="AZ243:BB243"/>
    <mergeCell ref="B244:L244"/>
    <mergeCell ref="M244:N244"/>
    <mergeCell ref="O244:R244"/>
    <mergeCell ref="S244:U244"/>
    <mergeCell ref="V244:W244"/>
    <mergeCell ref="X244:Y244"/>
    <mergeCell ref="Z244:AA244"/>
    <mergeCell ref="AC244:AD244"/>
    <mergeCell ref="AF244:AG244"/>
    <mergeCell ref="Z243:AA243"/>
    <mergeCell ref="AC243:AD243"/>
    <mergeCell ref="AF243:AG243"/>
    <mergeCell ref="AI243:AJ243"/>
    <mergeCell ref="AL243:AM243"/>
    <mergeCell ref="AP243:AQ243"/>
    <mergeCell ref="AI246:AJ246"/>
    <mergeCell ref="AL246:AM246"/>
    <mergeCell ref="AP246:AQ246"/>
    <mergeCell ref="AZ246:BB246"/>
    <mergeCell ref="B247:L247"/>
    <mergeCell ref="M247:N247"/>
    <mergeCell ref="O247:R247"/>
    <mergeCell ref="S247:U247"/>
    <mergeCell ref="V247:W247"/>
    <mergeCell ref="X247:Y247"/>
    <mergeCell ref="AZ245:BB245"/>
    <mergeCell ref="B246:L246"/>
    <mergeCell ref="M246:N246"/>
    <mergeCell ref="O246:R246"/>
    <mergeCell ref="S246:U246"/>
    <mergeCell ref="V246:W246"/>
    <mergeCell ref="X246:Y246"/>
    <mergeCell ref="Z246:AA246"/>
    <mergeCell ref="AC246:AD246"/>
    <mergeCell ref="AF246:AG246"/>
    <mergeCell ref="Z245:AA245"/>
    <mergeCell ref="AC245:AD245"/>
    <mergeCell ref="AF245:AG245"/>
    <mergeCell ref="AI245:AJ245"/>
    <mergeCell ref="AL245:AM245"/>
    <mergeCell ref="AP245:AQ245"/>
    <mergeCell ref="AI248:AJ248"/>
    <mergeCell ref="AL248:AM248"/>
    <mergeCell ref="AP248:AQ248"/>
    <mergeCell ref="AZ248:BB248"/>
    <mergeCell ref="A249:C249"/>
    <mergeCell ref="D249:L249"/>
    <mergeCell ref="M249:N249"/>
    <mergeCell ref="O249:R249"/>
    <mergeCell ref="S249:U249"/>
    <mergeCell ref="V249:W249"/>
    <mergeCell ref="AZ247:BB247"/>
    <mergeCell ref="B248:L248"/>
    <mergeCell ref="M248:N248"/>
    <mergeCell ref="O248:R248"/>
    <mergeCell ref="S248:U248"/>
    <mergeCell ref="V248:W248"/>
    <mergeCell ref="X248:Y248"/>
    <mergeCell ref="Z248:AA248"/>
    <mergeCell ref="AC248:AD248"/>
    <mergeCell ref="AF248:AG248"/>
    <mergeCell ref="Z247:AA247"/>
    <mergeCell ref="AC247:AD247"/>
    <mergeCell ref="AF247:AG247"/>
    <mergeCell ref="AI247:AJ247"/>
    <mergeCell ref="AL247:AM247"/>
    <mergeCell ref="AP247:AQ247"/>
    <mergeCell ref="AC250:AD250"/>
    <mergeCell ref="AF250:AG250"/>
    <mergeCell ref="AI250:AJ250"/>
    <mergeCell ref="AL250:AM250"/>
    <mergeCell ref="AP250:AQ250"/>
    <mergeCell ref="AZ250:BB250"/>
    <mergeCell ref="AP249:AQ249"/>
    <mergeCell ref="AZ249:BB249"/>
    <mergeCell ref="A250:C250"/>
    <mergeCell ref="D250:L250"/>
    <mergeCell ref="M250:N250"/>
    <mergeCell ref="O250:R250"/>
    <mergeCell ref="S250:U250"/>
    <mergeCell ref="V250:W250"/>
    <mergeCell ref="X250:Y250"/>
    <mergeCell ref="Z250:AA250"/>
    <mergeCell ref="X249:Y249"/>
    <mergeCell ref="Z249:AA249"/>
    <mergeCell ref="AC249:AD249"/>
    <mergeCell ref="AF249:AG249"/>
    <mergeCell ref="AI249:AJ249"/>
    <mergeCell ref="AL249:AM249"/>
    <mergeCell ref="AC252:AD252"/>
    <mergeCell ref="AF252:AG252"/>
    <mergeCell ref="AI252:AJ252"/>
    <mergeCell ref="AL252:AM252"/>
    <mergeCell ref="AP252:AQ252"/>
    <mergeCell ref="AZ252:BB252"/>
    <mergeCell ref="AP251:AQ251"/>
    <mergeCell ref="AZ251:BB251"/>
    <mergeCell ref="A252:C252"/>
    <mergeCell ref="D252:L252"/>
    <mergeCell ref="M252:N252"/>
    <mergeCell ref="O252:R252"/>
    <mergeCell ref="S252:U252"/>
    <mergeCell ref="V252:W252"/>
    <mergeCell ref="X252:Y252"/>
    <mergeCell ref="Z252:AA252"/>
    <mergeCell ref="X251:Y251"/>
    <mergeCell ref="Z251:AA251"/>
    <mergeCell ref="AC251:AD251"/>
    <mergeCell ref="AF251:AG251"/>
    <mergeCell ref="AI251:AJ251"/>
    <mergeCell ref="AL251:AM251"/>
    <mergeCell ref="A251:C251"/>
    <mergeCell ref="D251:L251"/>
    <mergeCell ref="M251:N251"/>
    <mergeCell ref="O251:R251"/>
    <mergeCell ref="S251:U251"/>
    <mergeCell ref="V251:W251"/>
    <mergeCell ref="AC254:AD254"/>
    <mergeCell ref="AF254:AG254"/>
    <mergeCell ref="AI254:AJ254"/>
    <mergeCell ref="AL254:AM254"/>
    <mergeCell ref="AP254:AQ254"/>
    <mergeCell ref="AZ254:BB254"/>
    <mergeCell ref="AP253:AQ253"/>
    <mergeCell ref="AZ253:BB253"/>
    <mergeCell ref="A254:C254"/>
    <mergeCell ref="D254:L254"/>
    <mergeCell ref="M254:N254"/>
    <mergeCell ref="O254:R254"/>
    <mergeCell ref="S254:U254"/>
    <mergeCell ref="V254:W254"/>
    <mergeCell ref="X254:Y254"/>
    <mergeCell ref="Z254:AA254"/>
    <mergeCell ref="X253:Y253"/>
    <mergeCell ref="Z253:AA253"/>
    <mergeCell ref="AC253:AD253"/>
    <mergeCell ref="AF253:AG253"/>
    <mergeCell ref="AI253:AJ253"/>
    <mergeCell ref="AL253:AM253"/>
    <mergeCell ref="A253:C253"/>
    <mergeCell ref="D253:L253"/>
    <mergeCell ref="M253:N253"/>
    <mergeCell ref="O253:R253"/>
    <mergeCell ref="S253:U253"/>
    <mergeCell ref="V253:W253"/>
    <mergeCell ref="AI256:AJ256"/>
    <mergeCell ref="AL256:AM256"/>
    <mergeCell ref="AP256:AQ256"/>
    <mergeCell ref="AZ256:BB256"/>
    <mergeCell ref="B257:L257"/>
    <mergeCell ref="M257:N257"/>
    <mergeCell ref="O257:R257"/>
    <mergeCell ref="S257:U257"/>
    <mergeCell ref="V257:W257"/>
    <mergeCell ref="X257:Y257"/>
    <mergeCell ref="AZ255:BB255"/>
    <mergeCell ref="B256:L256"/>
    <mergeCell ref="M256:N256"/>
    <mergeCell ref="O256:R256"/>
    <mergeCell ref="S256:U256"/>
    <mergeCell ref="V256:W256"/>
    <mergeCell ref="X256:Y256"/>
    <mergeCell ref="Z256:AA256"/>
    <mergeCell ref="AC256:AD256"/>
    <mergeCell ref="AF256:AG256"/>
    <mergeCell ref="Z255:AA255"/>
    <mergeCell ref="AC255:AD255"/>
    <mergeCell ref="AF255:AG255"/>
    <mergeCell ref="AI255:AJ255"/>
    <mergeCell ref="AL255:AM255"/>
    <mergeCell ref="AP255:AQ255"/>
    <mergeCell ref="B255:L255"/>
    <mergeCell ref="M255:N255"/>
    <mergeCell ref="O255:R255"/>
    <mergeCell ref="S255:U255"/>
    <mergeCell ref="V255:W255"/>
    <mergeCell ref="X255:Y255"/>
    <mergeCell ref="AI258:AJ258"/>
    <mergeCell ref="AL258:AM258"/>
    <mergeCell ref="AP258:AQ258"/>
    <mergeCell ref="AZ258:BB258"/>
    <mergeCell ref="A259:C259"/>
    <mergeCell ref="D259:L259"/>
    <mergeCell ref="M259:N259"/>
    <mergeCell ref="O259:R259"/>
    <mergeCell ref="S259:U259"/>
    <mergeCell ref="V259:W259"/>
    <mergeCell ref="AZ257:BB257"/>
    <mergeCell ref="B258:L258"/>
    <mergeCell ref="M258:N258"/>
    <mergeCell ref="O258:R258"/>
    <mergeCell ref="S258:U258"/>
    <mergeCell ref="V258:W258"/>
    <mergeCell ref="X258:Y258"/>
    <mergeCell ref="Z258:AA258"/>
    <mergeCell ref="AC258:AD258"/>
    <mergeCell ref="AF258:AG258"/>
    <mergeCell ref="Z257:AA257"/>
    <mergeCell ref="AC257:AD257"/>
    <mergeCell ref="AF257:AG257"/>
    <mergeCell ref="AI257:AJ257"/>
    <mergeCell ref="AL257:AM257"/>
    <mergeCell ref="AP257:AQ257"/>
    <mergeCell ref="AC260:AD260"/>
    <mergeCell ref="AF260:AG260"/>
    <mergeCell ref="AI260:AJ260"/>
    <mergeCell ref="AL260:AM260"/>
    <mergeCell ref="AP260:AQ260"/>
    <mergeCell ref="AZ260:BB260"/>
    <mergeCell ref="AP259:AQ259"/>
    <mergeCell ref="AZ259:BB259"/>
    <mergeCell ref="A260:C260"/>
    <mergeCell ref="D260:L260"/>
    <mergeCell ref="M260:N260"/>
    <mergeCell ref="O260:R260"/>
    <mergeCell ref="S260:U260"/>
    <mergeCell ref="V260:W260"/>
    <mergeCell ref="X260:Y260"/>
    <mergeCell ref="Z260:AA260"/>
    <mergeCell ref="X259:Y259"/>
    <mergeCell ref="Z259:AA259"/>
    <mergeCell ref="AC259:AD259"/>
    <mergeCell ref="AF259:AG259"/>
    <mergeCell ref="AI259:AJ259"/>
    <mergeCell ref="AL259:AM259"/>
    <mergeCell ref="AC262:AD262"/>
    <mergeCell ref="AF262:AG262"/>
    <mergeCell ref="AI262:AJ262"/>
    <mergeCell ref="AL262:AM262"/>
    <mergeCell ref="AP262:AQ262"/>
    <mergeCell ref="AZ262:BB262"/>
    <mergeCell ref="AP261:AQ261"/>
    <mergeCell ref="AZ261:BB261"/>
    <mergeCell ref="A262:C262"/>
    <mergeCell ref="D262:L262"/>
    <mergeCell ref="M262:N262"/>
    <mergeCell ref="O262:R262"/>
    <mergeCell ref="S262:U262"/>
    <mergeCell ref="V262:W262"/>
    <mergeCell ref="X262:Y262"/>
    <mergeCell ref="Z262:AA262"/>
    <mergeCell ref="X261:Y261"/>
    <mergeCell ref="Z261:AA261"/>
    <mergeCell ref="AC261:AD261"/>
    <mergeCell ref="AF261:AG261"/>
    <mergeCell ref="AI261:AJ261"/>
    <mergeCell ref="AL261:AM261"/>
    <mergeCell ref="A261:C261"/>
    <mergeCell ref="D261:L261"/>
    <mergeCell ref="M261:N261"/>
    <mergeCell ref="O261:R261"/>
    <mergeCell ref="S261:U261"/>
    <mergeCell ref="V261:W261"/>
    <mergeCell ref="AF264:AG264"/>
    <mergeCell ref="AI264:AJ264"/>
    <mergeCell ref="AL264:AM264"/>
    <mergeCell ref="AP264:AQ264"/>
    <mergeCell ref="AZ264:BB264"/>
    <mergeCell ref="B265:L265"/>
    <mergeCell ref="M265:N265"/>
    <mergeCell ref="O265:R265"/>
    <mergeCell ref="S265:U265"/>
    <mergeCell ref="V265:W265"/>
    <mergeCell ref="AP263:AQ263"/>
    <mergeCell ref="AZ263:BB263"/>
    <mergeCell ref="B264:L264"/>
    <mergeCell ref="M264:N264"/>
    <mergeCell ref="O264:R264"/>
    <mergeCell ref="S264:U264"/>
    <mergeCell ref="V264:W264"/>
    <mergeCell ref="X264:Y264"/>
    <mergeCell ref="Z264:AA264"/>
    <mergeCell ref="AC264:AD264"/>
    <mergeCell ref="X263:Y263"/>
    <mergeCell ref="Z263:AA263"/>
    <mergeCell ref="AC263:AD263"/>
    <mergeCell ref="AF263:AG263"/>
    <mergeCell ref="AI263:AJ263"/>
    <mergeCell ref="AL263:AM263"/>
    <mergeCell ref="A263:C263"/>
    <mergeCell ref="D263:L263"/>
    <mergeCell ref="M263:N263"/>
    <mergeCell ref="O263:R263"/>
    <mergeCell ref="S263:U263"/>
    <mergeCell ref="V263:W263"/>
    <mergeCell ref="AF266:AG266"/>
    <mergeCell ref="AI266:AJ266"/>
    <mergeCell ref="AL266:AM266"/>
    <mergeCell ref="AP266:AQ266"/>
    <mergeCell ref="AZ266:BB266"/>
    <mergeCell ref="B267:L267"/>
    <mergeCell ref="M267:N267"/>
    <mergeCell ref="O267:R267"/>
    <mergeCell ref="S267:U267"/>
    <mergeCell ref="V267:W267"/>
    <mergeCell ref="AP265:AQ265"/>
    <mergeCell ref="AZ265:BB265"/>
    <mergeCell ref="B266:L266"/>
    <mergeCell ref="M266:N266"/>
    <mergeCell ref="O266:R266"/>
    <mergeCell ref="S266:U266"/>
    <mergeCell ref="V266:W266"/>
    <mergeCell ref="X266:Y266"/>
    <mergeCell ref="Z266:AA266"/>
    <mergeCell ref="AC266:AD266"/>
    <mergeCell ref="X265:Y265"/>
    <mergeCell ref="Z265:AA265"/>
    <mergeCell ref="AC265:AD265"/>
    <mergeCell ref="AF265:AG265"/>
    <mergeCell ref="AI265:AJ265"/>
    <mergeCell ref="AL265:AM265"/>
    <mergeCell ref="AC268:AD268"/>
    <mergeCell ref="AF268:AG268"/>
    <mergeCell ref="AI268:AJ268"/>
    <mergeCell ref="AL268:AM268"/>
    <mergeCell ref="AP268:AQ268"/>
    <mergeCell ref="AZ268:BB268"/>
    <mergeCell ref="AP267:AQ267"/>
    <mergeCell ref="AZ267:BB267"/>
    <mergeCell ref="A268:C268"/>
    <mergeCell ref="D268:L268"/>
    <mergeCell ref="M268:N268"/>
    <mergeCell ref="O268:R268"/>
    <mergeCell ref="S268:U268"/>
    <mergeCell ref="V268:W268"/>
    <mergeCell ref="X268:Y268"/>
    <mergeCell ref="Z268:AA268"/>
    <mergeCell ref="X267:Y267"/>
    <mergeCell ref="Z267:AA267"/>
    <mergeCell ref="AC267:AD267"/>
    <mergeCell ref="AF267:AG267"/>
    <mergeCell ref="AI267:AJ267"/>
    <mergeCell ref="AL267:AM267"/>
    <mergeCell ref="AC270:AD270"/>
    <mergeCell ref="AF270:AG270"/>
    <mergeCell ref="AI270:AJ270"/>
    <mergeCell ref="AL270:AM270"/>
    <mergeCell ref="AP270:AQ270"/>
    <mergeCell ref="AZ270:BB270"/>
    <mergeCell ref="AP269:AQ269"/>
    <mergeCell ref="AZ269:BB269"/>
    <mergeCell ref="A270:C270"/>
    <mergeCell ref="D270:L270"/>
    <mergeCell ref="M270:N270"/>
    <mergeCell ref="O270:R270"/>
    <mergeCell ref="S270:U270"/>
    <mergeCell ref="V270:W270"/>
    <mergeCell ref="X270:Y270"/>
    <mergeCell ref="Z270:AA270"/>
    <mergeCell ref="X269:Y269"/>
    <mergeCell ref="Z269:AA269"/>
    <mergeCell ref="AC269:AD269"/>
    <mergeCell ref="AF269:AG269"/>
    <mergeCell ref="AI269:AJ269"/>
    <mergeCell ref="AL269:AM269"/>
    <mergeCell ref="A269:C269"/>
    <mergeCell ref="D269:L269"/>
    <mergeCell ref="M269:N269"/>
    <mergeCell ref="O269:R269"/>
    <mergeCell ref="S269:U269"/>
    <mergeCell ref="V269:W269"/>
    <mergeCell ref="AC272:AD272"/>
    <mergeCell ref="AF272:AG272"/>
    <mergeCell ref="AI272:AJ272"/>
    <mergeCell ref="AL272:AM272"/>
    <mergeCell ref="AP272:AQ272"/>
    <mergeCell ref="AZ272:BB272"/>
    <mergeCell ref="AP271:AQ271"/>
    <mergeCell ref="AZ271:BB271"/>
    <mergeCell ref="A272:C272"/>
    <mergeCell ref="D272:L272"/>
    <mergeCell ref="M272:N272"/>
    <mergeCell ref="O272:R272"/>
    <mergeCell ref="S272:U272"/>
    <mergeCell ref="V272:W272"/>
    <mergeCell ref="X272:Y272"/>
    <mergeCell ref="Z272:AA272"/>
    <mergeCell ref="X271:Y271"/>
    <mergeCell ref="Z271:AA271"/>
    <mergeCell ref="AC271:AD271"/>
    <mergeCell ref="AF271:AG271"/>
    <mergeCell ref="AI271:AJ271"/>
    <mergeCell ref="AL271:AM271"/>
    <mergeCell ref="A271:C271"/>
    <mergeCell ref="D271:L271"/>
    <mergeCell ref="M271:N271"/>
    <mergeCell ref="O271:R271"/>
    <mergeCell ref="S271:U271"/>
    <mergeCell ref="V271:W271"/>
    <mergeCell ref="AC274:AD274"/>
    <mergeCell ref="AF274:AG274"/>
    <mergeCell ref="AI274:AJ274"/>
    <mergeCell ref="AL274:AM274"/>
    <mergeCell ref="AP274:AQ274"/>
    <mergeCell ref="AZ274:BB274"/>
    <mergeCell ref="AP273:AQ273"/>
    <mergeCell ref="AZ273:BB273"/>
    <mergeCell ref="A274:C274"/>
    <mergeCell ref="D274:L274"/>
    <mergeCell ref="M274:N274"/>
    <mergeCell ref="O274:R274"/>
    <mergeCell ref="S274:U274"/>
    <mergeCell ref="V274:W274"/>
    <mergeCell ref="X274:Y274"/>
    <mergeCell ref="Z274:AA274"/>
    <mergeCell ref="X273:Y273"/>
    <mergeCell ref="Z273:AA273"/>
    <mergeCell ref="AC273:AD273"/>
    <mergeCell ref="AF273:AG273"/>
    <mergeCell ref="AI273:AJ273"/>
    <mergeCell ref="AL273:AM273"/>
    <mergeCell ref="A273:C273"/>
    <mergeCell ref="D273:L273"/>
    <mergeCell ref="M273:N273"/>
    <mergeCell ref="O273:R273"/>
    <mergeCell ref="S273:U273"/>
    <mergeCell ref="V273:W273"/>
    <mergeCell ref="AI276:AJ276"/>
    <mergeCell ref="AL276:AM276"/>
    <mergeCell ref="AP276:AQ276"/>
    <mergeCell ref="AZ276:BB276"/>
    <mergeCell ref="B277:L277"/>
    <mergeCell ref="M277:N277"/>
    <mergeCell ref="O277:R277"/>
    <mergeCell ref="S277:U277"/>
    <mergeCell ref="V277:W277"/>
    <mergeCell ref="X277:Y277"/>
    <mergeCell ref="AZ275:BB275"/>
    <mergeCell ref="A276:L276"/>
    <mergeCell ref="M276:N276"/>
    <mergeCell ref="O276:R276"/>
    <mergeCell ref="S276:U276"/>
    <mergeCell ref="V276:W276"/>
    <mergeCell ref="X276:Y276"/>
    <mergeCell ref="Z276:AA276"/>
    <mergeCell ref="AC276:AD276"/>
    <mergeCell ref="AF276:AG276"/>
    <mergeCell ref="Z275:AA275"/>
    <mergeCell ref="AC275:AD275"/>
    <mergeCell ref="AF275:AG275"/>
    <mergeCell ref="AI275:AJ275"/>
    <mergeCell ref="AL275:AM275"/>
    <mergeCell ref="AP275:AQ275"/>
    <mergeCell ref="B275:L275"/>
    <mergeCell ref="M275:N275"/>
    <mergeCell ref="O275:R275"/>
    <mergeCell ref="S275:U275"/>
    <mergeCell ref="V275:W275"/>
    <mergeCell ref="X275:Y275"/>
    <mergeCell ref="AI278:AJ278"/>
    <mergeCell ref="AL278:AM278"/>
    <mergeCell ref="AP278:AQ278"/>
    <mergeCell ref="AZ278:BB278"/>
    <mergeCell ref="B279:L279"/>
    <mergeCell ref="M279:N279"/>
    <mergeCell ref="O279:R279"/>
    <mergeCell ref="S279:U279"/>
    <mergeCell ref="V279:W279"/>
    <mergeCell ref="X279:Y279"/>
    <mergeCell ref="AZ277:BB277"/>
    <mergeCell ref="B278:L278"/>
    <mergeCell ref="M278:N278"/>
    <mergeCell ref="O278:R278"/>
    <mergeCell ref="S278:U278"/>
    <mergeCell ref="V278:W278"/>
    <mergeCell ref="X278:Y278"/>
    <mergeCell ref="Z278:AA278"/>
    <mergeCell ref="AC278:AD278"/>
    <mergeCell ref="AF278:AG278"/>
    <mergeCell ref="Z277:AA277"/>
    <mergeCell ref="AC277:AD277"/>
    <mergeCell ref="AF277:AG277"/>
    <mergeCell ref="AI277:AJ277"/>
    <mergeCell ref="AL277:AM277"/>
    <mergeCell ref="AP277:AQ277"/>
    <mergeCell ref="AI280:AJ280"/>
    <mergeCell ref="AL280:AM280"/>
    <mergeCell ref="AP280:AQ280"/>
    <mergeCell ref="AZ280:BB280"/>
    <mergeCell ref="A281:L281"/>
    <mergeCell ref="M281:N281"/>
    <mergeCell ref="O281:R281"/>
    <mergeCell ref="S281:U281"/>
    <mergeCell ref="V281:W281"/>
    <mergeCell ref="X281:Y281"/>
    <mergeCell ref="AZ279:BB279"/>
    <mergeCell ref="B280:L280"/>
    <mergeCell ref="M280:N280"/>
    <mergeCell ref="O280:R280"/>
    <mergeCell ref="S280:U280"/>
    <mergeCell ref="V280:W280"/>
    <mergeCell ref="X280:Y280"/>
    <mergeCell ref="Z280:AA280"/>
    <mergeCell ref="AC280:AD280"/>
    <mergeCell ref="AF280:AG280"/>
    <mergeCell ref="Z279:AA279"/>
    <mergeCell ref="AC279:AD279"/>
    <mergeCell ref="AF279:AG279"/>
    <mergeCell ref="AI279:AJ279"/>
    <mergeCell ref="AL279:AM279"/>
    <mergeCell ref="AP279:AQ279"/>
    <mergeCell ref="AI282:AJ282"/>
    <mergeCell ref="AL282:AM282"/>
    <mergeCell ref="AP282:AQ282"/>
    <mergeCell ref="AZ282:BB282"/>
    <mergeCell ref="A283:L283"/>
    <mergeCell ref="M283:N283"/>
    <mergeCell ref="O283:R283"/>
    <mergeCell ref="S283:U283"/>
    <mergeCell ref="V283:W283"/>
    <mergeCell ref="X283:Y283"/>
    <mergeCell ref="AZ281:BB281"/>
    <mergeCell ref="A282:L282"/>
    <mergeCell ref="M282:N282"/>
    <mergeCell ref="O282:R282"/>
    <mergeCell ref="S282:U282"/>
    <mergeCell ref="V282:W282"/>
    <mergeCell ref="X282:Y282"/>
    <mergeCell ref="Z282:AA282"/>
    <mergeCell ref="AC282:AD282"/>
    <mergeCell ref="AF282:AG282"/>
    <mergeCell ref="Z281:AA281"/>
    <mergeCell ref="AC281:AD281"/>
    <mergeCell ref="AF281:AG281"/>
    <mergeCell ref="AI281:AJ281"/>
    <mergeCell ref="AL281:AM281"/>
    <mergeCell ref="AP281:AQ281"/>
    <mergeCell ref="AI284:AJ284"/>
    <mergeCell ref="AL284:AM284"/>
    <mergeCell ref="AP284:AQ284"/>
    <mergeCell ref="AZ284:BB284"/>
    <mergeCell ref="A285:L285"/>
    <mergeCell ref="M285:N285"/>
    <mergeCell ref="O285:R285"/>
    <mergeCell ref="S285:U285"/>
    <mergeCell ref="V285:W285"/>
    <mergeCell ref="X285:Y285"/>
    <mergeCell ref="AZ283:BB283"/>
    <mergeCell ref="A284:L284"/>
    <mergeCell ref="M284:N284"/>
    <mergeCell ref="O284:R284"/>
    <mergeCell ref="S284:U284"/>
    <mergeCell ref="V284:W284"/>
    <mergeCell ref="X284:Y284"/>
    <mergeCell ref="Z284:AA284"/>
    <mergeCell ref="AC284:AD284"/>
    <mergeCell ref="AF284:AG284"/>
    <mergeCell ref="Z283:AA283"/>
    <mergeCell ref="AC283:AD283"/>
    <mergeCell ref="AF283:AG283"/>
    <mergeCell ref="AI283:AJ283"/>
    <mergeCell ref="AL283:AM283"/>
    <mergeCell ref="AP283:AQ283"/>
    <mergeCell ref="AI286:AJ286"/>
    <mergeCell ref="AL286:AM286"/>
    <mergeCell ref="AP286:AQ286"/>
    <mergeCell ref="AZ286:BB286"/>
    <mergeCell ref="A287:L287"/>
    <mergeCell ref="M287:N287"/>
    <mergeCell ref="O287:R287"/>
    <mergeCell ref="S287:U287"/>
    <mergeCell ref="V287:W287"/>
    <mergeCell ref="X287:Y287"/>
    <mergeCell ref="AZ285:BB285"/>
    <mergeCell ref="A286:L286"/>
    <mergeCell ref="M286:N286"/>
    <mergeCell ref="O286:R286"/>
    <mergeCell ref="S286:U286"/>
    <mergeCell ref="V286:W286"/>
    <mergeCell ref="X286:Y286"/>
    <mergeCell ref="Z286:AA286"/>
    <mergeCell ref="AC286:AD286"/>
    <mergeCell ref="AF286:AG286"/>
    <mergeCell ref="Z285:AA285"/>
    <mergeCell ref="AC285:AD285"/>
    <mergeCell ref="AF285:AG285"/>
    <mergeCell ref="AI285:AJ285"/>
    <mergeCell ref="AL285:AM285"/>
    <mergeCell ref="AP285:AQ285"/>
    <mergeCell ref="AI288:AJ288"/>
    <mergeCell ref="AL288:AM288"/>
    <mergeCell ref="AP288:AQ288"/>
    <mergeCell ref="AZ288:BB288"/>
    <mergeCell ref="B289:L289"/>
    <mergeCell ref="M289:N289"/>
    <mergeCell ref="O289:R289"/>
    <mergeCell ref="S289:U289"/>
    <mergeCell ref="V289:W289"/>
    <mergeCell ref="X289:Y289"/>
    <mergeCell ref="AZ287:BB287"/>
    <mergeCell ref="A288:L288"/>
    <mergeCell ref="M288:N288"/>
    <mergeCell ref="O288:R288"/>
    <mergeCell ref="S288:U288"/>
    <mergeCell ref="V288:W288"/>
    <mergeCell ref="X288:Y288"/>
    <mergeCell ref="Z288:AA288"/>
    <mergeCell ref="AC288:AD288"/>
    <mergeCell ref="AF288:AG288"/>
    <mergeCell ref="Z287:AA287"/>
    <mergeCell ref="AC287:AD287"/>
    <mergeCell ref="AF287:AG287"/>
    <mergeCell ref="AI287:AJ287"/>
    <mergeCell ref="AL287:AM287"/>
    <mergeCell ref="AP287:AQ287"/>
    <mergeCell ref="AI290:AJ290"/>
    <mergeCell ref="AL290:AM290"/>
    <mergeCell ref="AP290:AQ290"/>
    <mergeCell ref="AZ290:BB290"/>
    <mergeCell ref="B291:L291"/>
    <mergeCell ref="M291:N291"/>
    <mergeCell ref="O291:R291"/>
    <mergeCell ref="S291:U291"/>
    <mergeCell ref="V291:W291"/>
    <mergeCell ref="X291:Y291"/>
    <mergeCell ref="AZ289:BB289"/>
    <mergeCell ref="B290:L290"/>
    <mergeCell ref="M290:N290"/>
    <mergeCell ref="O290:R290"/>
    <mergeCell ref="S290:U290"/>
    <mergeCell ref="V290:W290"/>
    <mergeCell ref="X290:Y290"/>
    <mergeCell ref="Z290:AA290"/>
    <mergeCell ref="AC290:AD290"/>
    <mergeCell ref="AF290:AG290"/>
    <mergeCell ref="Z289:AA289"/>
    <mergeCell ref="AC289:AD289"/>
    <mergeCell ref="AF289:AG289"/>
    <mergeCell ref="AI289:AJ289"/>
    <mergeCell ref="AL289:AM289"/>
    <mergeCell ref="AP289:AQ289"/>
    <mergeCell ref="AI292:AJ292"/>
    <mergeCell ref="AL292:AM292"/>
    <mergeCell ref="AP292:AQ292"/>
    <mergeCell ref="AZ292:BB292"/>
    <mergeCell ref="A293:L293"/>
    <mergeCell ref="M293:N293"/>
    <mergeCell ref="O293:R293"/>
    <mergeCell ref="S293:U293"/>
    <mergeCell ref="V293:W293"/>
    <mergeCell ref="X293:Y293"/>
    <mergeCell ref="AZ291:BB291"/>
    <mergeCell ref="B292:L292"/>
    <mergeCell ref="M292:N292"/>
    <mergeCell ref="O292:R292"/>
    <mergeCell ref="S292:U292"/>
    <mergeCell ref="V292:W292"/>
    <mergeCell ref="X292:Y292"/>
    <mergeCell ref="Z292:AA292"/>
    <mergeCell ref="AC292:AD292"/>
    <mergeCell ref="AF292:AG292"/>
    <mergeCell ref="Z291:AA291"/>
    <mergeCell ref="AC291:AD291"/>
    <mergeCell ref="AF291:AG291"/>
    <mergeCell ref="AI291:AJ291"/>
    <mergeCell ref="AL291:AM291"/>
    <mergeCell ref="AP291:AQ291"/>
    <mergeCell ref="AI294:AJ294"/>
    <mergeCell ref="AL294:AM294"/>
    <mergeCell ref="AP294:AQ294"/>
    <mergeCell ref="AZ294:BB294"/>
    <mergeCell ref="B295:L295"/>
    <mergeCell ref="M295:N295"/>
    <mergeCell ref="O295:R295"/>
    <mergeCell ref="S295:U295"/>
    <mergeCell ref="V295:W295"/>
    <mergeCell ref="X295:Y295"/>
    <mergeCell ref="AZ293:BB293"/>
    <mergeCell ref="B294:L294"/>
    <mergeCell ref="M294:N294"/>
    <mergeCell ref="O294:R294"/>
    <mergeCell ref="S294:U294"/>
    <mergeCell ref="V294:W294"/>
    <mergeCell ref="X294:Y294"/>
    <mergeCell ref="Z294:AA294"/>
    <mergeCell ref="AC294:AD294"/>
    <mergeCell ref="AF294:AG294"/>
    <mergeCell ref="Z293:AA293"/>
    <mergeCell ref="AC293:AD293"/>
    <mergeCell ref="AF293:AG293"/>
    <mergeCell ref="AI293:AJ293"/>
    <mergeCell ref="AL293:AM293"/>
    <mergeCell ref="AP293:AQ293"/>
    <mergeCell ref="AI296:AJ296"/>
    <mergeCell ref="AL296:AM296"/>
    <mergeCell ref="AP296:AQ296"/>
    <mergeCell ref="AZ296:BB296"/>
    <mergeCell ref="A297:L297"/>
    <mergeCell ref="M297:N297"/>
    <mergeCell ref="O297:R297"/>
    <mergeCell ref="S297:U297"/>
    <mergeCell ref="V297:W297"/>
    <mergeCell ref="X297:Y297"/>
    <mergeCell ref="AZ295:BB295"/>
    <mergeCell ref="B296:L296"/>
    <mergeCell ref="M296:N296"/>
    <mergeCell ref="O296:R296"/>
    <mergeCell ref="S296:U296"/>
    <mergeCell ref="V296:W296"/>
    <mergeCell ref="X296:Y296"/>
    <mergeCell ref="Z296:AA296"/>
    <mergeCell ref="AC296:AD296"/>
    <mergeCell ref="AF296:AG296"/>
    <mergeCell ref="Z295:AA295"/>
    <mergeCell ref="AC295:AD295"/>
    <mergeCell ref="AF295:AG295"/>
    <mergeCell ref="AI295:AJ295"/>
    <mergeCell ref="AL295:AM295"/>
    <mergeCell ref="AP295:AQ295"/>
    <mergeCell ref="AI298:AJ298"/>
    <mergeCell ref="AL298:AM298"/>
    <mergeCell ref="AP298:AQ298"/>
    <mergeCell ref="AZ298:BB298"/>
    <mergeCell ref="A299:L299"/>
    <mergeCell ref="M299:N299"/>
    <mergeCell ref="O299:R299"/>
    <mergeCell ref="S299:U299"/>
    <mergeCell ref="V299:W299"/>
    <mergeCell ref="X299:Y299"/>
    <mergeCell ref="AZ297:BB297"/>
    <mergeCell ref="A298:L298"/>
    <mergeCell ref="M298:N298"/>
    <mergeCell ref="O298:R298"/>
    <mergeCell ref="S298:U298"/>
    <mergeCell ref="V298:W298"/>
    <mergeCell ref="X298:Y298"/>
    <mergeCell ref="Z298:AA298"/>
    <mergeCell ref="AC298:AD298"/>
    <mergeCell ref="AF298:AG298"/>
    <mergeCell ref="Z297:AA297"/>
    <mergeCell ref="AC297:AD297"/>
    <mergeCell ref="AF297:AG297"/>
    <mergeCell ref="AI297:AJ297"/>
    <mergeCell ref="AL297:AM297"/>
    <mergeCell ref="AP297:AQ297"/>
    <mergeCell ref="AI300:AJ300"/>
    <mergeCell ref="AL300:AM300"/>
    <mergeCell ref="AP300:AQ300"/>
    <mergeCell ref="AZ300:BB300"/>
    <mergeCell ref="A301:L301"/>
    <mergeCell ref="M301:N301"/>
    <mergeCell ref="O301:R301"/>
    <mergeCell ref="S301:U301"/>
    <mergeCell ref="V301:W301"/>
    <mergeCell ref="X301:Y301"/>
    <mergeCell ref="AZ299:BB299"/>
    <mergeCell ref="A300:L300"/>
    <mergeCell ref="M300:N300"/>
    <mergeCell ref="O300:R300"/>
    <mergeCell ref="S300:U300"/>
    <mergeCell ref="V300:W300"/>
    <mergeCell ref="X300:Y300"/>
    <mergeCell ref="Z300:AA300"/>
    <mergeCell ref="AC300:AD300"/>
    <mergeCell ref="AF300:AG300"/>
    <mergeCell ref="Z299:AA299"/>
    <mergeCell ref="AC299:AD299"/>
    <mergeCell ref="AF299:AG299"/>
    <mergeCell ref="AI299:AJ299"/>
    <mergeCell ref="AL299:AM299"/>
    <mergeCell ref="AP299:AQ299"/>
    <mergeCell ref="AI302:AJ302"/>
    <mergeCell ref="AL302:AM302"/>
    <mergeCell ref="AP302:AQ302"/>
    <mergeCell ref="AZ302:BB302"/>
    <mergeCell ref="A303:L303"/>
    <mergeCell ref="M303:N303"/>
    <mergeCell ref="O303:R303"/>
    <mergeCell ref="S303:U303"/>
    <mergeCell ref="V303:W303"/>
    <mergeCell ref="X303:Y303"/>
    <mergeCell ref="AZ301:BB301"/>
    <mergeCell ref="A302:L302"/>
    <mergeCell ref="M302:N302"/>
    <mergeCell ref="O302:R302"/>
    <mergeCell ref="S302:U302"/>
    <mergeCell ref="V302:W302"/>
    <mergeCell ref="X302:Y302"/>
    <mergeCell ref="Z302:AA302"/>
    <mergeCell ref="AC302:AD302"/>
    <mergeCell ref="AF302:AG302"/>
    <mergeCell ref="Z301:AA301"/>
    <mergeCell ref="AC301:AD301"/>
    <mergeCell ref="AF301:AG301"/>
    <mergeCell ref="AI301:AJ301"/>
    <mergeCell ref="AL301:AM301"/>
    <mergeCell ref="AP301:AQ301"/>
    <mergeCell ref="AI304:AJ304"/>
    <mergeCell ref="AL304:AM304"/>
    <mergeCell ref="AP304:AQ304"/>
    <mergeCell ref="AZ304:BB304"/>
    <mergeCell ref="A305:L305"/>
    <mergeCell ref="M305:N305"/>
    <mergeCell ref="O305:R305"/>
    <mergeCell ref="S305:U305"/>
    <mergeCell ref="V305:W305"/>
    <mergeCell ref="X305:Y305"/>
    <mergeCell ref="AZ303:BB303"/>
    <mergeCell ref="A304:L304"/>
    <mergeCell ref="M304:N304"/>
    <mergeCell ref="O304:R304"/>
    <mergeCell ref="S304:U304"/>
    <mergeCell ref="V304:W304"/>
    <mergeCell ref="X304:Y304"/>
    <mergeCell ref="Z304:AA304"/>
    <mergeCell ref="AC304:AD304"/>
    <mergeCell ref="AF304:AG304"/>
    <mergeCell ref="Z303:AA303"/>
    <mergeCell ref="AC303:AD303"/>
    <mergeCell ref="AF303:AG303"/>
    <mergeCell ref="AI303:AJ303"/>
    <mergeCell ref="AL303:AM303"/>
    <mergeCell ref="AP303:AQ303"/>
    <mergeCell ref="AI306:AJ306"/>
    <mergeCell ref="AL306:AM306"/>
    <mergeCell ref="AP306:AQ306"/>
    <mergeCell ref="AZ306:BB306"/>
    <mergeCell ref="B307:L307"/>
    <mergeCell ref="M307:N307"/>
    <mergeCell ref="O307:R307"/>
    <mergeCell ref="S307:U307"/>
    <mergeCell ref="V307:W307"/>
    <mergeCell ref="X307:Y307"/>
    <mergeCell ref="AZ305:BB305"/>
    <mergeCell ref="B306:L306"/>
    <mergeCell ref="M306:N306"/>
    <mergeCell ref="O306:R306"/>
    <mergeCell ref="S306:U306"/>
    <mergeCell ref="V306:W306"/>
    <mergeCell ref="X306:Y306"/>
    <mergeCell ref="Z306:AA306"/>
    <mergeCell ref="AC306:AD306"/>
    <mergeCell ref="AF306:AG306"/>
    <mergeCell ref="Z305:AA305"/>
    <mergeCell ref="AC305:AD305"/>
    <mergeCell ref="AF305:AG305"/>
    <mergeCell ref="AI305:AJ305"/>
    <mergeCell ref="AL305:AM305"/>
    <mergeCell ref="AP305:AQ305"/>
    <mergeCell ref="AI308:AJ308"/>
    <mergeCell ref="AL308:AM308"/>
    <mergeCell ref="AP308:AQ308"/>
    <mergeCell ref="AZ308:BB308"/>
    <mergeCell ref="A309:L309"/>
    <mergeCell ref="M309:N309"/>
    <mergeCell ref="O309:R309"/>
    <mergeCell ref="S309:U309"/>
    <mergeCell ref="V309:W309"/>
    <mergeCell ref="X309:Y309"/>
    <mergeCell ref="AZ307:BB307"/>
    <mergeCell ref="A308:L308"/>
    <mergeCell ref="M308:N308"/>
    <mergeCell ref="O308:R308"/>
    <mergeCell ref="S308:U308"/>
    <mergeCell ref="V308:W308"/>
    <mergeCell ref="X308:Y308"/>
    <mergeCell ref="Z308:AA308"/>
    <mergeCell ref="AC308:AD308"/>
    <mergeCell ref="AF308:AG308"/>
    <mergeCell ref="Z307:AA307"/>
    <mergeCell ref="AC307:AD307"/>
    <mergeCell ref="AF307:AG307"/>
    <mergeCell ref="AI307:AJ307"/>
    <mergeCell ref="AL307:AM307"/>
    <mergeCell ref="AP307:AQ307"/>
    <mergeCell ref="AF310:AG310"/>
    <mergeCell ref="AI310:AJ310"/>
    <mergeCell ref="AL310:AM310"/>
    <mergeCell ref="AP310:AQ310"/>
    <mergeCell ref="AZ310:BB310"/>
    <mergeCell ref="A311:C311"/>
    <mergeCell ref="D311:L311"/>
    <mergeCell ref="M311:N311"/>
    <mergeCell ref="O311:R311"/>
    <mergeCell ref="S311:U311"/>
    <mergeCell ref="AZ309:BB309"/>
    <mergeCell ref="A310:C310"/>
    <mergeCell ref="D310:L310"/>
    <mergeCell ref="M310:N310"/>
    <mergeCell ref="O310:R310"/>
    <mergeCell ref="S310:U310"/>
    <mergeCell ref="V310:W310"/>
    <mergeCell ref="X310:Y310"/>
    <mergeCell ref="Z310:AA310"/>
    <mergeCell ref="AC310:AD310"/>
    <mergeCell ref="Z309:AA309"/>
    <mergeCell ref="AC309:AD309"/>
    <mergeCell ref="AF309:AG309"/>
    <mergeCell ref="AI309:AJ309"/>
    <mergeCell ref="AL309:AM309"/>
    <mergeCell ref="AP309:AQ309"/>
    <mergeCell ref="AZ312:BB312"/>
    <mergeCell ref="A313:L313"/>
    <mergeCell ref="M313:N313"/>
    <mergeCell ref="O313:R313"/>
    <mergeCell ref="S313:U313"/>
    <mergeCell ref="V313:W313"/>
    <mergeCell ref="X313:Y313"/>
    <mergeCell ref="Z313:AA313"/>
    <mergeCell ref="AC313:AD313"/>
    <mergeCell ref="AF313:AG313"/>
    <mergeCell ref="Z312:AA312"/>
    <mergeCell ref="AC312:AD312"/>
    <mergeCell ref="AF312:AG312"/>
    <mergeCell ref="AI312:AJ312"/>
    <mergeCell ref="AL312:AM312"/>
    <mergeCell ref="AP312:AQ312"/>
    <mergeCell ref="AL311:AM311"/>
    <mergeCell ref="AP311:AQ311"/>
    <mergeCell ref="AZ311:BB311"/>
    <mergeCell ref="A312:C312"/>
    <mergeCell ref="D312:L312"/>
    <mergeCell ref="M312:N312"/>
    <mergeCell ref="O312:R312"/>
    <mergeCell ref="S312:U312"/>
    <mergeCell ref="V312:W312"/>
    <mergeCell ref="X312:Y312"/>
    <mergeCell ref="V311:W311"/>
    <mergeCell ref="X311:Y311"/>
    <mergeCell ref="Z311:AA311"/>
    <mergeCell ref="AC311:AD311"/>
    <mergeCell ref="AF311:AG311"/>
    <mergeCell ref="AI311:AJ311"/>
    <mergeCell ref="AZ314:BB314"/>
    <mergeCell ref="A315:L315"/>
    <mergeCell ref="M315:N315"/>
    <mergeCell ref="O315:R315"/>
    <mergeCell ref="S315:U315"/>
    <mergeCell ref="V315:W315"/>
    <mergeCell ref="X315:Y315"/>
    <mergeCell ref="Z315:AA315"/>
    <mergeCell ref="AC315:AD315"/>
    <mergeCell ref="AF315:AG315"/>
    <mergeCell ref="Z314:AA314"/>
    <mergeCell ref="AC314:AD314"/>
    <mergeCell ref="AF314:AG314"/>
    <mergeCell ref="AI314:AJ314"/>
    <mergeCell ref="AL314:AM314"/>
    <mergeCell ref="AP314:AQ314"/>
    <mergeCell ref="AI313:AJ313"/>
    <mergeCell ref="AL313:AM313"/>
    <mergeCell ref="AP313:AQ313"/>
    <mergeCell ref="AZ313:BB313"/>
    <mergeCell ref="A314:L314"/>
    <mergeCell ref="M314:N314"/>
    <mergeCell ref="O314:R314"/>
    <mergeCell ref="S314:U314"/>
    <mergeCell ref="V314:W314"/>
    <mergeCell ref="X314:Y314"/>
    <mergeCell ref="AZ316:BB316"/>
    <mergeCell ref="B317:L317"/>
    <mergeCell ref="M317:N317"/>
    <mergeCell ref="O317:R317"/>
    <mergeCell ref="S317:U317"/>
    <mergeCell ref="V317:W317"/>
    <mergeCell ref="X317:Y317"/>
    <mergeCell ref="Z317:AA317"/>
    <mergeCell ref="AC317:AD317"/>
    <mergeCell ref="AF317:AG317"/>
    <mergeCell ref="Z316:AA316"/>
    <mergeCell ref="AC316:AD316"/>
    <mergeCell ref="AF316:AG316"/>
    <mergeCell ref="AI316:AJ316"/>
    <mergeCell ref="AL316:AM316"/>
    <mergeCell ref="AP316:AQ316"/>
    <mergeCell ref="AI315:AJ315"/>
    <mergeCell ref="AL315:AM315"/>
    <mergeCell ref="AP315:AQ315"/>
    <mergeCell ref="AZ315:BB315"/>
    <mergeCell ref="A316:L316"/>
    <mergeCell ref="M316:N316"/>
    <mergeCell ref="O316:R316"/>
    <mergeCell ref="S316:U316"/>
    <mergeCell ref="V316:W316"/>
    <mergeCell ref="X316:Y316"/>
    <mergeCell ref="AZ318:BB318"/>
    <mergeCell ref="B319:L319"/>
    <mergeCell ref="M319:N319"/>
    <mergeCell ref="O319:R319"/>
    <mergeCell ref="S319:U319"/>
    <mergeCell ref="V319:W319"/>
    <mergeCell ref="X319:Y319"/>
    <mergeCell ref="Z319:AA319"/>
    <mergeCell ref="AC319:AD319"/>
    <mergeCell ref="AF319:AG319"/>
    <mergeCell ref="Z318:AA318"/>
    <mergeCell ref="AC318:AD318"/>
    <mergeCell ref="AF318:AG318"/>
    <mergeCell ref="AI318:AJ318"/>
    <mergeCell ref="AL318:AM318"/>
    <mergeCell ref="AP318:AQ318"/>
    <mergeCell ref="AI317:AJ317"/>
    <mergeCell ref="AL317:AM317"/>
    <mergeCell ref="AP317:AQ317"/>
    <mergeCell ref="AZ317:BB317"/>
    <mergeCell ref="B318:L318"/>
    <mergeCell ref="M318:N318"/>
    <mergeCell ref="O318:R318"/>
    <mergeCell ref="S318:U318"/>
    <mergeCell ref="V318:W318"/>
    <mergeCell ref="X318:Y318"/>
    <mergeCell ref="AZ320:BB320"/>
    <mergeCell ref="B321:L321"/>
    <mergeCell ref="M321:N321"/>
    <mergeCell ref="O321:R321"/>
    <mergeCell ref="S321:U321"/>
    <mergeCell ref="V321:W321"/>
    <mergeCell ref="X321:Y321"/>
    <mergeCell ref="Z321:AA321"/>
    <mergeCell ref="AC321:AD321"/>
    <mergeCell ref="AF321:AG321"/>
    <mergeCell ref="Z320:AA320"/>
    <mergeCell ref="AC320:AD320"/>
    <mergeCell ref="AF320:AG320"/>
    <mergeCell ref="AI320:AJ320"/>
    <mergeCell ref="AL320:AM320"/>
    <mergeCell ref="AP320:AQ320"/>
    <mergeCell ref="AI319:AJ319"/>
    <mergeCell ref="AL319:AM319"/>
    <mergeCell ref="AP319:AQ319"/>
    <mergeCell ref="AZ319:BB319"/>
    <mergeCell ref="A320:L320"/>
    <mergeCell ref="M320:N320"/>
    <mergeCell ref="O320:R320"/>
    <mergeCell ref="S320:U320"/>
    <mergeCell ref="V320:W320"/>
    <mergeCell ref="X320:Y320"/>
    <mergeCell ref="AZ322:BB322"/>
    <mergeCell ref="B323:L323"/>
    <mergeCell ref="M323:N323"/>
    <mergeCell ref="O323:R323"/>
    <mergeCell ref="S323:U323"/>
    <mergeCell ref="V323:W323"/>
    <mergeCell ref="X323:Y323"/>
    <mergeCell ref="Z323:AA323"/>
    <mergeCell ref="AC323:AD323"/>
    <mergeCell ref="AF323:AG323"/>
    <mergeCell ref="Z322:AA322"/>
    <mergeCell ref="AC322:AD322"/>
    <mergeCell ref="AF322:AG322"/>
    <mergeCell ref="AI322:AJ322"/>
    <mergeCell ref="AL322:AM322"/>
    <mergeCell ref="AP322:AQ322"/>
    <mergeCell ref="AI321:AJ321"/>
    <mergeCell ref="AL321:AM321"/>
    <mergeCell ref="AP321:AQ321"/>
    <mergeCell ref="AZ321:BB321"/>
    <mergeCell ref="B322:L322"/>
    <mergeCell ref="M322:N322"/>
    <mergeCell ref="O322:R322"/>
    <mergeCell ref="S322:U322"/>
    <mergeCell ref="V322:W322"/>
    <mergeCell ref="X322:Y322"/>
    <mergeCell ref="AZ324:BB324"/>
    <mergeCell ref="B325:L325"/>
    <mergeCell ref="M325:N325"/>
    <mergeCell ref="O325:R325"/>
    <mergeCell ref="S325:U325"/>
    <mergeCell ref="V325:W325"/>
    <mergeCell ref="X325:Y325"/>
    <mergeCell ref="Z325:AA325"/>
    <mergeCell ref="AC325:AD325"/>
    <mergeCell ref="AF325:AG325"/>
    <mergeCell ref="Z324:AA324"/>
    <mergeCell ref="AC324:AD324"/>
    <mergeCell ref="AF324:AG324"/>
    <mergeCell ref="AI324:AJ324"/>
    <mergeCell ref="AL324:AM324"/>
    <mergeCell ref="AP324:AQ324"/>
    <mergeCell ref="AI323:AJ323"/>
    <mergeCell ref="AL323:AM323"/>
    <mergeCell ref="AP323:AQ323"/>
    <mergeCell ref="AZ323:BB323"/>
    <mergeCell ref="B324:L324"/>
    <mergeCell ref="M324:N324"/>
    <mergeCell ref="O324:R324"/>
    <mergeCell ref="S324:U324"/>
    <mergeCell ref="V324:W324"/>
    <mergeCell ref="X324:Y324"/>
    <mergeCell ref="AZ326:BB326"/>
    <mergeCell ref="B327:L327"/>
    <mergeCell ref="M327:N327"/>
    <mergeCell ref="O327:R327"/>
    <mergeCell ref="S327:U327"/>
    <mergeCell ref="V327:W327"/>
    <mergeCell ref="X327:Y327"/>
    <mergeCell ref="Z327:AA327"/>
    <mergeCell ref="AC327:AD327"/>
    <mergeCell ref="AF327:AG327"/>
    <mergeCell ref="Z326:AA326"/>
    <mergeCell ref="AC326:AD326"/>
    <mergeCell ref="AF326:AG326"/>
    <mergeCell ref="AI326:AJ326"/>
    <mergeCell ref="AL326:AM326"/>
    <mergeCell ref="AP326:AQ326"/>
    <mergeCell ref="AI325:AJ325"/>
    <mergeCell ref="AL325:AM325"/>
    <mergeCell ref="AP325:AQ325"/>
    <mergeCell ref="AZ325:BB325"/>
    <mergeCell ref="B326:L326"/>
    <mergeCell ref="M326:N326"/>
    <mergeCell ref="O326:R326"/>
    <mergeCell ref="S326:U326"/>
    <mergeCell ref="V326:W326"/>
    <mergeCell ref="X326:Y326"/>
    <mergeCell ref="AZ328:BB328"/>
    <mergeCell ref="B329:L329"/>
    <mergeCell ref="M329:N329"/>
    <mergeCell ref="O329:R329"/>
    <mergeCell ref="S329:U329"/>
    <mergeCell ref="V329:W329"/>
    <mergeCell ref="X329:Y329"/>
    <mergeCell ref="Z329:AA329"/>
    <mergeCell ref="AC329:AD329"/>
    <mergeCell ref="AF329:AG329"/>
    <mergeCell ref="Z328:AA328"/>
    <mergeCell ref="AC328:AD328"/>
    <mergeCell ref="AF328:AG328"/>
    <mergeCell ref="AI328:AJ328"/>
    <mergeCell ref="AL328:AM328"/>
    <mergeCell ref="AP328:AQ328"/>
    <mergeCell ref="AI327:AJ327"/>
    <mergeCell ref="AL327:AM327"/>
    <mergeCell ref="AP327:AQ327"/>
    <mergeCell ref="AZ327:BB327"/>
    <mergeCell ref="B328:L328"/>
    <mergeCell ref="M328:N328"/>
    <mergeCell ref="O328:R328"/>
    <mergeCell ref="S328:U328"/>
    <mergeCell ref="V328:W328"/>
    <mergeCell ref="X328:Y328"/>
    <mergeCell ref="AZ330:BB330"/>
    <mergeCell ref="B331:L331"/>
    <mergeCell ref="M331:N331"/>
    <mergeCell ref="O331:R331"/>
    <mergeCell ref="S331:U331"/>
    <mergeCell ref="V331:W331"/>
    <mergeCell ref="X331:Y331"/>
    <mergeCell ref="Z331:AA331"/>
    <mergeCell ref="AC331:AD331"/>
    <mergeCell ref="AF331:AG331"/>
    <mergeCell ref="Z330:AA330"/>
    <mergeCell ref="AC330:AD330"/>
    <mergeCell ref="AF330:AG330"/>
    <mergeCell ref="AI330:AJ330"/>
    <mergeCell ref="AL330:AM330"/>
    <mergeCell ref="AP330:AQ330"/>
    <mergeCell ref="AI329:AJ329"/>
    <mergeCell ref="AL329:AM329"/>
    <mergeCell ref="AP329:AQ329"/>
    <mergeCell ref="AZ329:BB329"/>
    <mergeCell ref="B330:L330"/>
    <mergeCell ref="M330:N330"/>
    <mergeCell ref="O330:R330"/>
    <mergeCell ref="S330:U330"/>
    <mergeCell ref="V330:W330"/>
    <mergeCell ref="X330:Y330"/>
    <mergeCell ref="AZ332:BB332"/>
    <mergeCell ref="B333:L333"/>
    <mergeCell ref="M333:N333"/>
    <mergeCell ref="O333:R333"/>
    <mergeCell ref="S333:U333"/>
    <mergeCell ref="V333:W333"/>
    <mergeCell ref="X333:Y333"/>
    <mergeCell ref="Z333:AA333"/>
    <mergeCell ref="AC333:AD333"/>
    <mergeCell ref="AF333:AG333"/>
    <mergeCell ref="Z332:AA332"/>
    <mergeCell ref="AC332:AD332"/>
    <mergeCell ref="AF332:AG332"/>
    <mergeCell ref="AI332:AJ332"/>
    <mergeCell ref="AL332:AM332"/>
    <mergeCell ref="AP332:AQ332"/>
    <mergeCell ref="AI331:AJ331"/>
    <mergeCell ref="AL331:AM331"/>
    <mergeCell ref="AP331:AQ331"/>
    <mergeCell ref="AZ331:BB331"/>
    <mergeCell ref="B332:L332"/>
    <mergeCell ref="M332:N332"/>
    <mergeCell ref="O332:R332"/>
    <mergeCell ref="S332:U332"/>
    <mergeCell ref="V332:W332"/>
    <mergeCell ref="X332:Y332"/>
    <mergeCell ref="AZ334:BB334"/>
    <mergeCell ref="A335:L335"/>
    <mergeCell ref="M335:N335"/>
    <mergeCell ref="O335:R335"/>
    <mergeCell ref="S335:U335"/>
    <mergeCell ref="V335:W335"/>
    <mergeCell ref="X335:Y335"/>
    <mergeCell ref="Z335:AA335"/>
    <mergeCell ref="AC335:AD335"/>
    <mergeCell ref="AF335:AG335"/>
    <mergeCell ref="Z334:AA334"/>
    <mergeCell ref="AC334:AD334"/>
    <mergeCell ref="AF334:AG334"/>
    <mergeCell ref="AI334:AJ334"/>
    <mergeCell ref="AL334:AM334"/>
    <mergeCell ref="AP334:AQ334"/>
    <mergeCell ref="AI333:AJ333"/>
    <mergeCell ref="AL333:AM333"/>
    <mergeCell ref="AP333:AQ333"/>
    <mergeCell ref="AZ333:BB333"/>
    <mergeCell ref="B334:L334"/>
    <mergeCell ref="M334:N334"/>
    <mergeCell ref="O334:R334"/>
    <mergeCell ref="S334:U334"/>
    <mergeCell ref="V334:W334"/>
    <mergeCell ref="X334:Y334"/>
    <mergeCell ref="AZ336:BB336"/>
    <mergeCell ref="B337:L337"/>
    <mergeCell ref="M337:N337"/>
    <mergeCell ref="O337:R337"/>
    <mergeCell ref="S337:U337"/>
    <mergeCell ref="V337:W337"/>
    <mergeCell ref="X337:Y337"/>
    <mergeCell ref="Z337:AA337"/>
    <mergeCell ref="AC337:AD337"/>
    <mergeCell ref="AF337:AG337"/>
    <mergeCell ref="Z336:AA336"/>
    <mergeCell ref="AC336:AD336"/>
    <mergeCell ref="AF336:AG336"/>
    <mergeCell ref="AI336:AJ336"/>
    <mergeCell ref="AL336:AM336"/>
    <mergeCell ref="AP336:AQ336"/>
    <mergeCell ref="AI335:AJ335"/>
    <mergeCell ref="AL335:AM335"/>
    <mergeCell ref="AP335:AQ335"/>
    <mergeCell ref="AZ335:BB335"/>
    <mergeCell ref="B336:L336"/>
    <mergeCell ref="M336:N336"/>
    <mergeCell ref="O336:R336"/>
    <mergeCell ref="S336:U336"/>
    <mergeCell ref="V336:W336"/>
    <mergeCell ref="X336:Y336"/>
    <mergeCell ref="AZ338:BB338"/>
    <mergeCell ref="B339:L339"/>
    <mergeCell ref="M339:N339"/>
    <mergeCell ref="O339:R339"/>
    <mergeCell ref="S339:U339"/>
    <mergeCell ref="V339:W339"/>
    <mergeCell ref="X339:Y339"/>
    <mergeCell ref="Z339:AA339"/>
    <mergeCell ref="AC339:AD339"/>
    <mergeCell ref="AF339:AG339"/>
    <mergeCell ref="Z338:AA338"/>
    <mergeCell ref="AC338:AD338"/>
    <mergeCell ref="AF338:AG338"/>
    <mergeCell ref="AI338:AJ338"/>
    <mergeCell ref="AL338:AM338"/>
    <mergeCell ref="AP338:AQ338"/>
    <mergeCell ref="AI337:AJ337"/>
    <mergeCell ref="AL337:AM337"/>
    <mergeCell ref="AP337:AQ337"/>
    <mergeCell ref="AZ337:BB337"/>
    <mergeCell ref="B338:L338"/>
    <mergeCell ref="M338:N338"/>
    <mergeCell ref="O338:R338"/>
    <mergeCell ref="S338:U338"/>
    <mergeCell ref="V338:W338"/>
    <mergeCell ref="X338:Y338"/>
    <mergeCell ref="AZ340:BB340"/>
    <mergeCell ref="A341:C341"/>
    <mergeCell ref="D341:L341"/>
    <mergeCell ref="M341:N341"/>
    <mergeCell ref="O341:R341"/>
    <mergeCell ref="S341:U341"/>
    <mergeCell ref="V341:W341"/>
    <mergeCell ref="X341:Y341"/>
    <mergeCell ref="Z341:AA341"/>
    <mergeCell ref="AC341:AD341"/>
    <mergeCell ref="Z340:AA340"/>
    <mergeCell ref="AC340:AD340"/>
    <mergeCell ref="AF340:AG340"/>
    <mergeCell ref="AI340:AJ340"/>
    <mergeCell ref="AL340:AM340"/>
    <mergeCell ref="AP340:AQ340"/>
    <mergeCell ref="AI339:AJ339"/>
    <mergeCell ref="AL339:AM339"/>
    <mergeCell ref="AP339:AQ339"/>
    <mergeCell ref="AZ339:BB339"/>
    <mergeCell ref="B340:L340"/>
    <mergeCell ref="M340:N340"/>
    <mergeCell ref="O340:R340"/>
    <mergeCell ref="S340:U340"/>
    <mergeCell ref="V340:W340"/>
    <mergeCell ref="X340:Y340"/>
    <mergeCell ref="AL342:AM342"/>
    <mergeCell ref="AP342:AQ342"/>
    <mergeCell ref="AZ342:BB342"/>
    <mergeCell ref="A343:C343"/>
    <mergeCell ref="D343:L343"/>
    <mergeCell ref="M343:N343"/>
    <mergeCell ref="O343:R343"/>
    <mergeCell ref="S343:U343"/>
    <mergeCell ref="V343:W343"/>
    <mergeCell ref="X343:Y343"/>
    <mergeCell ref="V342:W342"/>
    <mergeCell ref="X342:Y342"/>
    <mergeCell ref="Z342:AA342"/>
    <mergeCell ref="AC342:AD342"/>
    <mergeCell ref="AF342:AG342"/>
    <mergeCell ref="AI342:AJ342"/>
    <mergeCell ref="AF341:AG341"/>
    <mergeCell ref="AI341:AJ341"/>
    <mergeCell ref="AL341:AM341"/>
    <mergeCell ref="AP341:AQ341"/>
    <mergeCell ref="AZ341:BB341"/>
    <mergeCell ref="A342:C342"/>
    <mergeCell ref="D342:L342"/>
    <mergeCell ref="M342:N342"/>
    <mergeCell ref="O342:R342"/>
    <mergeCell ref="S342:U342"/>
    <mergeCell ref="AF344:AG344"/>
    <mergeCell ref="AI344:AJ344"/>
    <mergeCell ref="AL344:AM344"/>
    <mergeCell ref="AP344:AQ344"/>
    <mergeCell ref="AZ344:BB344"/>
    <mergeCell ref="A345:C345"/>
    <mergeCell ref="D345:L345"/>
    <mergeCell ref="M345:N345"/>
    <mergeCell ref="O345:R345"/>
    <mergeCell ref="S345:U345"/>
    <mergeCell ref="AZ343:BB343"/>
    <mergeCell ref="A344:C344"/>
    <mergeCell ref="D344:L344"/>
    <mergeCell ref="M344:N344"/>
    <mergeCell ref="O344:R344"/>
    <mergeCell ref="S344:U344"/>
    <mergeCell ref="V344:W344"/>
    <mergeCell ref="X344:Y344"/>
    <mergeCell ref="Z344:AA344"/>
    <mergeCell ref="AC344:AD344"/>
    <mergeCell ref="Z343:AA343"/>
    <mergeCell ref="AC343:AD343"/>
    <mergeCell ref="AF343:AG343"/>
    <mergeCell ref="AI343:AJ343"/>
    <mergeCell ref="AL343:AM343"/>
    <mergeCell ref="AP343:AQ343"/>
    <mergeCell ref="AZ346:BB346"/>
    <mergeCell ref="B347:L347"/>
    <mergeCell ref="M347:N347"/>
    <mergeCell ref="O347:R347"/>
    <mergeCell ref="S347:U347"/>
    <mergeCell ref="V347:W347"/>
    <mergeCell ref="X347:Y347"/>
    <mergeCell ref="Z347:AA347"/>
    <mergeCell ref="AC347:AD347"/>
    <mergeCell ref="AF347:AG347"/>
    <mergeCell ref="Z346:AA346"/>
    <mergeCell ref="AC346:AD346"/>
    <mergeCell ref="AF346:AG346"/>
    <mergeCell ref="AI346:AJ346"/>
    <mergeCell ref="AL346:AM346"/>
    <mergeCell ref="AP346:AQ346"/>
    <mergeCell ref="AL345:AM345"/>
    <mergeCell ref="AP345:AQ345"/>
    <mergeCell ref="AZ345:BB345"/>
    <mergeCell ref="A346:C346"/>
    <mergeCell ref="D346:L346"/>
    <mergeCell ref="M346:N346"/>
    <mergeCell ref="O346:R346"/>
    <mergeCell ref="S346:U346"/>
    <mergeCell ref="V346:W346"/>
    <mergeCell ref="X346:Y346"/>
    <mergeCell ref="V345:W345"/>
    <mergeCell ref="X345:Y345"/>
    <mergeCell ref="Z345:AA345"/>
    <mergeCell ref="AC345:AD345"/>
    <mergeCell ref="AF345:AG345"/>
    <mergeCell ref="AI345:AJ345"/>
    <mergeCell ref="AZ348:BB348"/>
    <mergeCell ref="B349:L349"/>
    <mergeCell ref="M349:N349"/>
    <mergeCell ref="O349:R349"/>
    <mergeCell ref="S349:U349"/>
    <mergeCell ref="V349:W349"/>
    <mergeCell ref="X349:Y349"/>
    <mergeCell ref="Z349:AA349"/>
    <mergeCell ref="AC349:AD349"/>
    <mergeCell ref="AF349:AG349"/>
    <mergeCell ref="Z348:AA348"/>
    <mergeCell ref="AC348:AD348"/>
    <mergeCell ref="AF348:AG348"/>
    <mergeCell ref="AI348:AJ348"/>
    <mergeCell ref="AL348:AM348"/>
    <mergeCell ref="AP348:AQ348"/>
    <mergeCell ref="AI347:AJ347"/>
    <mergeCell ref="AL347:AM347"/>
    <mergeCell ref="AP347:AQ347"/>
    <mergeCell ref="AZ347:BB347"/>
    <mergeCell ref="B348:L348"/>
    <mergeCell ref="M348:N348"/>
    <mergeCell ref="O348:R348"/>
    <mergeCell ref="S348:U348"/>
    <mergeCell ref="V348:W348"/>
    <mergeCell ref="X348:Y348"/>
    <mergeCell ref="AZ350:BB350"/>
    <mergeCell ref="A351:C351"/>
    <mergeCell ref="D351:L351"/>
    <mergeCell ref="M351:N351"/>
    <mergeCell ref="O351:R351"/>
    <mergeCell ref="S351:U351"/>
    <mergeCell ref="V351:W351"/>
    <mergeCell ref="X351:Y351"/>
    <mergeCell ref="Z351:AA351"/>
    <mergeCell ref="AC351:AD351"/>
    <mergeCell ref="Z350:AA350"/>
    <mergeCell ref="AC350:AD350"/>
    <mergeCell ref="AF350:AG350"/>
    <mergeCell ref="AI350:AJ350"/>
    <mergeCell ref="AL350:AM350"/>
    <mergeCell ref="AP350:AQ350"/>
    <mergeCell ref="AI349:AJ349"/>
    <mergeCell ref="AL349:AM349"/>
    <mergeCell ref="AP349:AQ349"/>
    <mergeCell ref="AZ349:BB349"/>
    <mergeCell ref="B350:L350"/>
    <mergeCell ref="M350:N350"/>
    <mergeCell ref="O350:R350"/>
    <mergeCell ref="S350:U350"/>
    <mergeCell ref="V350:W350"/>
    <mergeCell ref="X350:Y350"/>
    <mergeCell ref="AL352:AM352"/>
    <mergeCell ref="AP352:AQ352"/>
    <mergeCell ref="AZ352:BB352"/>
    <mergeCell ref="A353:C353"/>
    <mergeCell ref="D353:L353"/>
    <mergeCell ref="M353:N353"/>
    <mergeCell ref="O353:R353"/>
    <mergeCell ref="S353:U353"/>
    <mergeCell ref="V353:W353"/>
    <mergeCell ref="X353:Y353"/>
    <mergeCell ref="V352:W352"/>
    <mergeCell ref="X352:Y352"/>
    <mergeCell ref="Z352:AA352"/>
    <mergeCell ref="AC352:AD352"/>
    <mergeCell ref="AF352:AG352"/>
    <mergeCell ref="AI352:AJ352"/>
    <mergeCell ref="AF351:AG351"/>
    <mergeCell ref="AI351:AJ351"/>
    <mergeCell ref="AL351:AM351"/>
    <mergeCell ref="AP351:AQ351"/>
    <mergeCell ref="AZ351:BB351"/>
    <mergeCell ref="A352:C352"/>
    <mergeCell ref="D352:L352"/>
    <mergeCell ref="M352:N352"/>
    <mergeCell ref="O352:R352"/>
    <mergeCell ref="S352:U352"/>
    <mergeCell ref="AF354:AG354"/>
    <mergeCell ref="AI354:AJ354"/>
    <mergeCell ref="AL354:AM354"/>
    <mergeCell ref="AP354:AQ354"/>
    <mergeCell ref="AZ354:BB354"/>
    <mergeCell ref="A355:C355"/>
    <mergeCell ref="D355:L355"/>
    <mergeCell ref="M355:N355"/>
    <mergeCell ref="O355:R355"/>
    <mergeCell ref="S355:U355"/>
    <mergeCell ref="AZ353:BB353"/>
    <mergeCell ref="A354:C354"/>
    <mergeCell ref="D354:L354"/>
    <mergeCell ref="M354:N354"/>
    <mergeCell ref="O354:R354"/>
    <mergeCell ref="S354:U354"/>
    <mergeCell ref="V354:W354"/>
    <mergeCell ref="X354:Y354"/>
    <mergeCell ref="Z354:AA354"/>
    <mergeCell ref="AC354:AD354"/>
    <mergeCell ref="Z353:AA353"/>
    <mergeCell ref="AC353:AD353"/>
    <mergeCell ref="AF353:AG353"/>
    <mergeCell ref="AI353:AJ353"/>
    <mergeCell ref="AL353:AM353"/>
    <mergeCell ref="AP353:AQ353"/>
    <mergeCell ref="AC356:AD356"/>
    <mergeCell ref="AF356:AG356"/>
    <mergeCell ref="AI356:AJ356"/>
    <mergeCell ref="AL356:AM356"/>
    <mergeCell ref="AP356:AQ356"/>
    <mergeCell ref="AZ356:BB356"/>
    <mergeCell ref="AL355:AM355"/>
    <mergeCell ref="AP355:AQ355"/>
    <mergeCell ref="AZ355:BB355"/>
    <mergeCell ref="B356:L356"/>
    <mergeCell ref="M356:N356"/>
    <mergeCell ref="O356:R356"/>
    <mergeCell ref="S356:U356"/>
    <mergeCell ref="V356:W356"/>
    <mergeCell ref="X356:Y356"/>
    <mergeCell ref="Z356:AA356"/>
    <mergeCell ref="V355:W355"/>
    <mergeCell ref="X355:Y355"/>
    <mergeCell ref="Z355:AA355"/>
    <mergeCell ref="AC355:AD355"/>
    <mergeCell ref="AF355:AG355"/>
    <mergeCell ref="AI355:AJ355"/>
    <mergeCell ref="AI358:AJ358"/>
    <mergeCell ref="AL358:AM358"/>
    <mergeCell ref="AP358:AQ358"/>
    <mergeCell ref="AZ358:BB358"/>
    <mergeCell ref="B359:L359"/>
    <mergeCell ref="M359:N359"/>
    <mergeCell ref="O359:R359"/>
    <mergeCell ref="S359:U359"/>
    <mergeCell ref="V359:W359"/>
    <mergeCell ref="X359:Y359"/>
    <mergeCell ref="AZ357:BB357"/>
    <mergeCell ref="B358:L358"/>
    <mergeCell ref="M358:N358"/>
    <mergeCell ref="O358:R358"/>
    <mergeCell ref="S358:U358"/>
    <mergeCell ref="V358:W358"/>
    <mergeCell ref="X358:Y358"/>
    <mergeCell ref="Z358:AA358"/>
    <mergeCell ref="AC358:AD358"/>
    <mergeCell ref="AF358:AG358"/>
    <mergeCell ref="Z357:AA357"/>
    <mergeCell ref="AC357:AD357"/>
    <mergeCell ref="AF357:AG357"/>
    <mergeCell ref="AI357:AJ357"/>
    <mergeCell ref="AL357:AM357"/>
    <mergeCell ref="AP357:AQ357"/>
    <mergeCell ref="B357:L357"/>
    <mergeCell ref="M357:N357"/>
    <mergeCell ref="O357:R357"/>
    <mergeCell ref="S357:U357"/>
    <mergeCell ref="V357:W357"/>
    <mergeCell ref="X357:Y357"/>
    <mergeCell ref="AF360:AG360"/>
    <mergeCell ref="AI360:AJ360"/>
    <mergeCell ref="AL360:AM360"/>
    <mergeCell ref="AP360:AQ360"/>
    <mergeCell ref="AZ360:BB360"/>
    <mergeCell ref="A361:C361"/>
    <mergeCell ref="D361:L361"/>
    <mergeCell ref="M361:N361"/>
    <mergeCell ref="O361:R361"/>
    <mergeCell ref="S361:U361"/>
    <mergeCell ref="AZ359:BB359"/>
    <mergeCell ref="A360:C360"/>
    <mergeCell ref="D360:L360"/>
    <mergeCell ref="M360:N360"/>
    <mergeCell ref="O360:R360"/>
    <mergeCell ref="S360:U360"/>
    <mergeCell ref="V360:W360"/>
    <mergeCell ref="X360:Y360"/>
    <mergeCell ref="Z360:AA360"/>
    <mergeCell ref="AC360:AD360"/>
    <mergeCell ref="Z359:AA359"/>
    <mergeCell ref="AC359:AD359"/>
    <mergeCell ref="AF359:AG359"/>
    <mergeCell ref="AI359:AJ359"/>
    <mergeCell ref="AL359:AM359"/>
    <mergeCell ref="AP359:AQ359"/>
    <mergeCell ref="AZ362:BB362"/>
    <mergeCell ref="A363:C363"/>
    <mergeCell ref="D363:L363"/>
    <mergeCell ref="M363:N363"/>
    <mergeCell ref="O363:R363"/>
    <mergeCell ref="S363:U363"/>
    <mergeCell ref="V363:W363"/>
    <mergeCell ref="X363:Y363"/>
    <mergeCell ref="Z363:AA363"/>
    <mergeCell ref="AC363:AD363"/>
    <mergeCell ref="Z362:AA362"/>
    <mergeCell ref="AC362:AD362"/>
    <mergeCell ref="AF362:AG362"/>
    <mergeCell ref="AI362:AJ362"/>
    <mergeCell ref="AL362:AM362"/>
    <mergeCell ref="AP362:AQ362"/>
    <mergeCell ref="AL361:AM361"/>
    <mergeCell ref="AP361:AQ361"/>
    <mergeCell ref="AZ361:BB361"/>
    <mergeCell ref="A362:C362"/>
    <mergeCell ref="D362:L362"/>
    <mergeCell ref="M362:N362"/>
    <mergeCell ref="O362:R362"/>
    <mergeCell ref="S362:U362"/>
    <mergeCell ref="V362:W362"/>
    <mergeCell ref="X362:Y362"/>
    <mergeCell ref="V361:W361"/>
    <mergeCell ref="X361:Y361"/>
    <mergeCell ref="Z361:AA361"/>
    <mergeCell ref="AC361:AD361"/>
    <mergeCell ref="AF361:AG361"/>
    <mergeCell ref="AI361:AJ361"/>
    <mergeCell ref="AL364:AM364"/>
    <mergeCell ref="AP364:AQ364"/>
    <mergeCell ref="AZ364:BB364"/>
    <mergeCell ref="A365:C365"/>
    <mergeCell ref="D365:L365"/>
    <mergeCell ref="M365:N365"/>
    <mergeCell ref="O365:R365"/>
    <mergeCell ref="S365:U365"/>
    <mergeCell ref="V365:W365"/>
    <mergeCell ref="X365:Y365"/>
    <mergeCell ref="V364:W364"/>
    <mergeCell ref="X364:Y364"/>
    <mergeCell ref="Z364:AA364"/>
    <mergeCell ref="AC364:AD364"/>
    <mergeCell ref="AF364:AG364"/>
    <mergeCell ref="AI364:AJ364"/>
    <mergeCell ref="AF363:AG363"/>
    <mergeCell ref="AI363:AJ363"/>
    <mergeCell ref="AL363:AM363"/>
    <mergeCell ref="AP363:AQ363"/>
    <mergeCell ref="AZ363:BB363"/>
    <mergeCell ref="A364:C364"/>
    <mergeCell ref="D364:L364"/>
    <mergeCell ref="M364:N364"/>
    <mergeCell ref="O364:R364"/>
    <mergeCell ref="S364:U364"/>
    <mergeCell ref="AF366:AG366"/>
    <mergeCell ref="AI366:AJ366"/>
    <mergeCell ref="AL366:AM366"/>
    <mergeCell ref="AP366:AQ366"/>
    <mergeCell ref="AZ366:BB366"/>
    <mergeCell ref="B367:L367"/>
    <mergeCell ref="M367:N367"/>
    <mergeCell ref="O367:R367"/>
    <mergeCell ref="S367:U367"/>
    <mergeCell ref="V367:W367"/>
    <mergeCell ref="AZ365:BB365"/>
    <mergeCell ref="A366:C366"/>
    <mergeCell ref="D366:L366"/>
    <mergeCell ref="M366:N366"/>
    <mergeCell ref="O366:R366"/>
    <mergeCell ref="S366:U366"/>
    <mergeCell ref="V366:W366"/>
    <mergeCell ref="X366:Y366"/>
    <mergeCell ref="Z366:AA366"/>
    <mergeCell ref="AC366:AD366"/>
    <mergeCell ref="Z365:AA365"/>
    <mergeCell ref="AC365:AD365"/>
    <mergeCell ref="AF365:AG365"/>
    <mergeCell ref="AI365:AJ365"/>
    <mergeCell ref="AL365:AM365"/>
    <mergeCell ref="AP365:AQ365"/>
    <mergeCell ref="AF368:AG368"/>
    <mergeCell ref="AI368:AJ368"/>
    <mergeCell ref="AL368:AM368"/>
    <mergeCell ref="AP368:AQ368"/>
    <mergeCell ref="AZ368:BB368"/>
    <mergeCell ref="B369:L369"/>
    <mergeCell ref="M369:N369"/>
    <mergeCell ref="O369:R369"/>
    <mergeCell ref="S369:U369"/>
    <mergeCell ref="V369:W369"/>
    <mergeCell ref="AP367:AQ367"/>
    <mergeCell ref="AZ367:BB367"/>
    <mergeCell ref="A368:L368"/>
    <mergeCell ref="M368:N368"/>
    <mergeCell ref="O368:R368"/>
    <mergeCell ref="S368:U368"/>
    <mergeCell ref="V368:W368"/>
    <mergeCell ref="X368:Y368"/>
    <mergeCell ref="Z368:AA368"/>
    <mergeCell ref="AC368:AD368"/>
    <mergeCell ref="X367:Y367"/>
    <mergeCell ref="Z367:AA367"/>
    <mergeCell ref="AC367:AD367"/>
    <mergeCell ref="AF367:AG367"/>
    <mergeCell ref="AI367:AJ367"/>
    <mergeCell ref="AL367:AM367"/>
    <mergeCell ref="AF370:AG370"/>
    <mergeCell ref="AI370:AJ370"/>
    <mergeCell ref="AL370:AM370"/>
    <mergeCell ref="AP370:AQ370"/>
    <mergeCell ref="AZ370:BB370"/>
    <mergeCell ref="B371:L371"/>
    <mergeCell ref="M371:N371"/>
    <mergeCell ref="O371:R371"/>
    <mergeCell ref="S371:U371"/>
    <mergeCell ref="V371:W371"/>
    <mergeCell ref="AP369:AQ369"/>
    <mergeCell ref="AZ369:BB369"/>
    <mergeCell ref="B370:L370"/>
    <mergeCell ref="M370:N370"/>
    <mergeCell ref="O370:R370"/>
    <mergeCell ref="S370:U370"/>
    <mergeCell ref="V370:W370"/>
    <mergeCell ref="X370:Y370"/>
    <mergeCell ref="Z370:AA370"/>
    <mergeCell ref="AC370:AD370"/>
    <mergeCell ref="X369:Y369"/>
    <mergeCell ref="Z369:AA369"/>
    <mergeCell ref="AC369:AD369"/>
    <mergeCell ref="AF369:AG369"/>
    <mergeCell ref="AI369:AJ369"/>
    <mergeCell ref="AL369:AM369"/>
    <mergeCell ref="AF372:AG372"/>
    <mergeCell ref="AI372:AJ372"/>
    <mergeCell ref="AL372:AM372"/>
    <mergeCell ref="AP372:AQ372"/>
    <mergeCell ref="AZ372:BB372"/>
    <mergeCell ref="A373:L373"/>
    <mergeCell ref="M373:N373"/>
    <mergeCell ref="O373:R373"/>
    <mergeCell ref="S373:U373"/>
    <mergeCell ref="V373:W373"/>
    <mergeCell ref="AP371:AQ371"/>
    <mergeCell ref="AZ371:BB371"/>
    <mergeCell ref="B372:L372"/>
    <mergeCell ref="M372:N372"/>
    <mergeCell ref="O372:R372"/>
    <mergeCell ref="S372:U372"/>
    <mergeCell ref="V372:W372"/>
    <mergeCell ref="X372:Y372"/>
    <mergeCell ref="Z372:AA372"/>
    <mergeCell ref="AC372:AD372"/>
    <mergeCell ref="X371:Y371"/>
    <mergeCell ref="Z371:AA371"/>
    <mergeCell ref="AC371:AD371"/>
    <mergeCell ref="AF371:AG371"/>
    <mergeCell ref="AI371:AJ371"/>
    <mergeCell ref="AL371:AM371"/>
    <mergeCell ref="AF374:AG374"/>
    <mergeCell ref="AI374:AJ374"/>
    <mergeCell ref="AL374:AM374"/>
    <mergeCell ref="AP374:AQ374"/>
    <mergeCell ref="AZ374:BB374"/>
    <mergeCell ref="B375:L375"/>
    <mergeCell ref="M375:N375"/>
    <mergeCell ref="O375:R375"/>
    <mergeCell ref="S375:U375"/>
    <mergeCell ref="V375:W375"/>
    <mergeCell ref="AP373:AQ373"/>
    <mergeCell ref="AZ373:BB373"/>
    <mergeCell ref="A374:L374"/>
    <mergeCell ref="M374:N374"/>
    <mergeCell ref="O374:R374"/>
    <mergeCell ref="S374:U374"/>
    <mergeCell ref="V374:W374"/>
    <mergeCell ref="X374:Y374"/>
    <mergeCell ref="Z374:AA374"/>
    <mergeCell ref="AC374:AD374"/>
    <mergeCell ref="X373:Y373"/>
    <mergeCell ref="Z373:AA373"/>
    <mergeCell ref="AC373:AD373"/>
    <mergeCell ref="AF373:AG373"/>
    <mergeCell ref="AI373:AJ373"/>
    <mergeCell ref="AL373:AM373"/>
    <mergeCell ref="AF376:AG376"/>
    <mergeCell ref="AI376:AJ376"/>
    <mergeCell ref="AL376:AM376"/>
    <mergeCell ref="AP376:AQ376"/>
    <mergeCell ref="AZ376:BB376"/>
    <mergeCell ref="B377:L377"/>
    <mergeCell ref="M377:N377"/>
    <mergeCell ref="O377:R377"/>
    <mergeCell ref="S377:U377"/>
    <mergeCell ref="V377:W377"/>
    <mergeCell ref="AP375:AQ375"/>
    <mergeCell ref="AZ375:BB375"/>
    <mergeCell ref="B376:L376"/>
    <mergeCell ref="M376:N376"/>
    <mergeCell ref="O376:R376"/>
    <mergeCell ref="S376:U376"/>
    <mergeCell ref="V376:W376"/>
    <mergeCell ref="X376:Y376"/>
    <mergeCell ref="Z376:AA376"/>
    <mergeCell ref="AC376:AD376"/>
    <mergeCell ref="X375:Y375"/>
    <mergeCell ref="Z375:AA375"/>
    <mergeCell ref="AC375:AD375"/>
    <mergeCell ref="AF375:AG375"/>
    <mergeCell ref="AI375:AJ375"/>
    <mergeCell ref="AL375:AM375"/>
    <mergeCell ref="AF378:AG378"/>
    <mergeCell ref="AI378:AJ378"/>
    <mergeCell ref="AL378:AM378"/>
    <mergeCell ref="AP378:AQ378"/>
    <mergeCell ref="AZ378:BB378"/>
    <mergeCell ref="A379:L379"/>
    <mergeCell ref="M379:N379"/>
    <mergeCell ref="O379:R379"/>
    <mergeCell ref="S379:U379"/>
    <mergeCell ref="V379:W379"/>
    <mergeCell ref="AP377:AQ377"/>
    <mergeCell ref="AZ377:BB377"/>
    <mergeCell ref="B378:L378"/>
    <mergeCell ref="M378:N378"/>
    <mergeCell ref="O378:R378"/>
    <mergeCell ref="S378:U378"/>
    <mergeCell ref="V378:W378"/>
    <mergeCell ref="X378:Y378"/>
    <mergeCell ref="Z378:AA378"/>
    <mergeCell ref="AC378:AD378"/>
    <mergeCell ref="X377:Y377"/>
    <mergeCell ref="Z377:AA377"/>
    <mergeCell ref="AC377:AD377"/>
    <mergeCell ref="AF377:AG377"/>
    <mergeCell ref="AI377:AJ377"/>
    <mergeCell ref="AL377:AM377"/>
    <mergeCell ref="AF380:AG380"/>
    <mergeCell ref="AI380:AJ380"/>
    <mergeCell ref="AL380:AM380"/>
    <mergeCell ref="AP380:AQ380"/>
    <mergeCell ref="AZ380:BB380"/>
    <mergeCell ref="A381:L381"/>
    <mergeCell ref="M381:N381"/>
    <mergeCell ref="O381:R381"/>
    <mergeCell ref="S381:U381"/>
    <mergeCell ref="V381:W381"/>
    <mergeCell ref="AP379:AQ379"/>
    <mergeCell ref="AZ379:BB379"/>
    <mergeCell ref="A380:L380"/>
    <mergeCell ref="M380:N380"/>
    <mergeCell ref="O380:R380"/>
    <mergeCell ref="S380:U380"/>
    <mergeCell ref="V380:W380"/>
    <mergeCell ref="X380:Y380"/>
    <mergeCell ref="Z380:AA380"/>
    <mergeCell ref="AC380:AD380"/>
    <mergeCell ref="X379:Y379"/>
    <mergeCell ref="Z379:AA379"/>
    <mergeCell ref="AC379:AD379"/>
    <mergeCell ref="AF379:AG379"/>
    <mergeCell ref="AI379:AJ379"/>
    <mergeCell ref="AL379:AM379"/>
    <mergeCell ref="AF382:AG382"/>
    <mergeCell ref="AI382:AJ382"/>
    <mergeCell ref="AL382:AM382"/>
    <mergeCell ref="AP382:AQ382"/>
    <mergeCell ref="AZ382:BB382"/>
    <mergeCell ref="A383:L383"/>
    <mergeCell ref="M383:N383"/>
    <mergeCell ref="O383:R383"/>
    <mergeCell ref="S383:U383"/>
    <mergeCell ref="V383:W383"/>
    <mergeCell ref="AP381:AQ381"/>
    <mergeCell ref="AZ381:BB381"/>
    <mergeCell ref="A382:L382"/>
    <mergeCell ref="M382:N382"/>
    <mergeCell ref="O382:R382"/>
    <mergeCell ref="S382:U382"/>
    <mergeCell ref="V382:W382"/>
    <mergeCell ref="X382:Y382"/>
    <mergeCell ref="Z382:AA382"/>
    <mergeCell ref="AC382:AD382"/>
    <mergeCell ref="X381:Y381"/>
    <mergeCell ref="Z381:AA381"/>
    <mergeCell ref="AC381:AD381"/>
    <mergeCell ref="AF381:AG381"/>
    <mergeCell ref="AI381:AJ381"/>
    <mergeCell ref="AL381:AM381"/>
    <mergeCell ref="AF384:AG384"/>
    <mergeCell ref="AI384:AJ384"/>
    <mergeCell ref="AL384:AM384"/>
    <mergeCell ref="AP384:AQ384"/>
    <mergeCell ref="AZ384:BB384"/>
    <mergeCell ref="A385:L385"/>
    <mergeCell ref="M385:N385"/>
    <mergeCell ref="O385:R385"/>
    <mergeCell ref="S385:U385"/>
    <mergeCell ref="V385:W385"/>
    <mergeCell ref="AP383:AQ383"/>
    <mergeCell ref="AZ383:BB383"/>
    <mergeCell ref="A384:L384"/>
    <mergeCell ref="M384:N384"/>
    <mergeCell ref="O384:R384"/>
    <mergeCell ref="S384:U384"/>
    <mergeCell ref="V384:W384"/>
    <mergeCell ref="X384:Y384"/>
    <mergeCell ref="Z384:AA384"/>
    <mergeCell ref="AC384:AD384"/>
    <mergeCell ref="X383:Y383"/>
    <mergeCell ref="Z383:AA383"/>
    <mergeCell ref="AC383:AD383"/>
    <mergeCell ref="AF383:AG383"/>
    <mergeCell ref="AI383:AJ383"/>
    <mergeCell ref="AL383:AM383"/>
    <mergeCell ref="AF386:AG386"/>
    <mergeCell ref="AI386:AJ386"/>
    <mergeCell ref="AL386:AM386"/>
    <mergeCell ref="AP386:AQ386"/>
    <mergeCell ref="AZ386:BB386"/>
    <mergeCell ref="A387:L387"/>
    <mergeCell ref="M387:N387"/>
    <mergeCell ref="O387:R387"/>
    <mergeCell ref="S387:U387"/>
    <mergeCell ref="V387:W387"/>
    <mergeCell ref="AP385:AQ385"/>
    <mergeCell ref="AZ385:BB385"/>
    <mergeCell ref="A386:L386"/>
    <mergeCell ref="M386:N386"/>
    <mergeCell ref="O386:R386"/>
    <mergeCell ref="S386:U386"/>
    <mergeCell ref="V386:W386"/>
    <mergeCell ref="X386:Y386"/>
    <mergeCell ref="Z386:AA386"/>
    <mergeCell ref="AC386:AD386"/>
    <mergeCell ref="X385:Y385"/>
    <mergeCell ref="Z385:AA385"/>
    <mergeCell ref="AC385:AD385"/>
    <mergeCell ref="AF385:AG385"/>
    <mergeCell ref="AI385:AJ385"/>
    <mergeCell ref="AL385:AM385"/>
    <mergeCell ref="AF388:AG388"/>
    <mergeCell ref="AI388:AJ388"/>
    <mergeCell ref="AL388:AM388"/>
    <mergeCell ref="AP388:AQ388"/>
    <mergeCell ref="AZ388:BB388"/>
    <mergeCell ref="A389:L389"/>
    <mergeCell ref="M389:N389"/>
    <mergeCell ref="O389:R389"/>
    <mergeCell ref="S389:U389"/>
    <mergeCell ref="V389:W389"/>
    <mergeCell ref="AP387:AQ387"/>
    <mergeCell ref="AZ387:BB387"/>
    <mergeCell ref="A388:L388"/>
    <mergeCell ref="M388:N388"/>
    <mergeCell ref="O388:R388"/>
    <mergeCell ref="S388:U388"/>
    <mergeCell ref="V388:W388"/>
    <mergeCell ref="X388:Y388"/>
    <mergeCell ref="Z388:AA388"/>
    <mergeCell ref="AC388:AD388"/>
    <mergeCell ref="X387:Y387"/>
    <mergeCell ref="Z387:AA387"/>
    <mergeCell ref="AC387:AD387"/>
    <mergeCell ref="AF387:AG387"/>
    <mergeCell ref="AI387:AJ387"/>
    <mergeCell ref="AL387:AM387"/>
    <mergeCell ref="AF390:AG390"/>
    <mergeCell ref="AI390:AJ390"/>
    <mergeCell ref="AL390:AM390"/>
    <mergeCell ref="AP390:AQ390"/>
    <mergeCell ref="AZ390:BB390"/>
    <mergeCell ref="A391:L391"/>
    <mergeCell ref="M391:N391"/>
    <mergeCell ref="O391:R391"/>
    <mergeCell ref="S391:U391"/>
    <mergeCell ref="V391:W391"/>
    <mergeCell ref="AP389:AQ389"/>
    <mergeCell ref="AZ389:BB389"/>
    <mergeCell ref="A390:L390"/>
    <mergeCell ref="M390:N390"/>
    <mergeCell ref="O390:R390"/>
    <mergeCell ref="S390:U390"/>
    <mergeCell ref="V390:W390"/>
    <mergeCell ref="X390:Y390"/>
    <mergeCell ref="Z390:AA390"/>
    <mergeCell ref="AC390:AD390"/>
    <mergeCell ref="X389:Y389"/>
    <mergeCell ref="Z389:AA389"/>
    <mergeCell ref="AC389:AD389"/>
    <mergeCell ref="AF389:AG389"/>
    <mergeCell ref="AI389:AJ389"/>
    <mergeCell ref="AL389:AM389"/>
    <mergeCell ref="AF392:AG392"/>
    <mergeCell ref="AI392:AJ392"/>
    <mergeCell ref="AL392:AM392"/>
    <mergeCell ref="AP392:AQ392"/>
    <mergeCell ref="AZ392:BB392"/>
    <mergeCell ref="A393:L393"/>
    <mergeCell ref="M393:N393"/>
    <mergeCell ref="O393:R393"/>
    <mergeCell ref="S393:U393"/>
    <mergeCell ref="V393:W393"/>
    <mergeCell ref="AP391:AQ391"/>
    <mergeCell ref="AZ391:BB391"/>
    <mergeCell ref="A392:L392"/>
    <mergeCell ref="M392:N392"/>
    <mergeCell ref="O392:R392"/>
    <mergeCell ref="S392:U392"/>
    <mergeCell ref="V392:W392"/>
    <mergeCell ref="X392:Y392"/>
    <mergeCell ref="Z392:AA392"/>
    <mergeCell ref="AC392:AD392"/>
    <mergeCell ref="X391:Y391"/>
    <mergeCell ref="Z391:AA391"/>
    <mergeCell ref="AC391:AD391"/>
    <mergeCell ref="AF391:AG391"/>
    <mergeCell ref="AI391:AJ391"/>
    <mergeCell ref="AL391:AM391"/>
    <mergeCell ref="AF394:AG394"/>
    <mergeCell ref="AI394:AJ394"/>
    <mergeCell ref="AL394:AM394"/>
    <mergeCell ref="AP394:AQ394"/>
    <mergeCell ref="AZ394:BB394"/>
    <mergeCell ref="A395:L395"/>
    <mergeCell ref="M395:N395"/>
    <mergeCell ref="O395:R395"/>
    <mergeCell ref="S395:U395"/>
    <mergeCell ref="V395:W395"/>
    <mergeCell ref="AP393:AQ393"/>
    <mergeCell ref="AZ393:BB393"/>
    <mergeCell ref="A394:L394"/>
    <mergeCell ref="M394:N394"/>
    <mergeCell ref="O394:R394"/>
    <mergeCell ref="S394:U394"/>
    <mergeCell ref="V394:W394"/>
    <mergeCell ref="X394:Y394"/>
    <mergeCell ref="Z394:AA394"/>
    <mergeCell ref="AC394:AD394"/>
    <mergeCell ref="X393:Y393"/>
    <mergeCell ref="Z393:AA393"/>
    <mergeCell ref="AC393:AD393"/>
    <mergeCell ref="AF393:AG393"/>
    <mergeCell ref="AI393:AJ393"/>
    <mergeCell ref="AL393:AM393"/>
    <mergeCell ref="AF396:AG396"/>
    <mergeCell ref="AI396:AJ396"/>
    <mergeCell ref="AL396:AM396"/>
    <mergeCell ref="AP396:AQ396"/>
    <mergeCell ref="AZ396:BB396"/>
    <mergeCell ref="A397:L397"/>
    <mergeCell ref="M397:N397"/>
    <mergeCell ref="O397:R397"/>
    <mergeCell ref="S397:U397"/>
    <mergeCell ref="V397:W397"/>
    <mergeCell ref="AP395:AQ395"/>
    <mergeCell ref="AZ395:BB395"/>
    <mergeCell ref="A396:L396"/>
    <mergeCell ref="M396:N396"/>
    <mergeCell ref="O396:R396"/>
    <mergeCell ref="S396:U396"/>
    <mergeCell ref="V396:W396"/>
    <mergeCell ref="X396:Y396"/>
    <mergeCell ref="Z396:AA396"/>
    <mergeCell ref="AC396:AD396"/>
    <mergeCell ref="X395:Y395"/>
    <mergeCell ref="Z395:AA395"/>
    <mergeCell ref="AC395:AD395"/>
    <mergeCell ref="AF395:AG395"/>
    <mergeCell ref="AI395:AJ395"/>
    <mergeCell ref="AL395:AM395"/>
    <mergeCell ref="AF398:AG398"/>
    <mergeCell ref="AI398:AJ398"/>
    <mergeCell ref="AL398:AM398"/>
    <mergeCell ref="AP398:AQ398"/>
    <mergeCell ref="AZ398:BB398"/>
    <mergeCell ref="A399:L399"/>
    <mergeCell ref="M399:N399"/>
    <mergeCell ref="O399:R399"/>
    <mergeCell ref="S399:U399"/>
    <mergeCell ref="V399:W399"/>
    <mergeCell ref="AP397:AQ397"/>
    <mergeCell ref="AZ397:BB397"/>
    <mergeCell ref="A398:L398"/>
    <mergeCell ref="M398:N398"/>
    <mergeCell ref="O398:R398"/>
    <mergeCell ref="S398:U398"/>
    <mergeCell ref="V398:W398"/>
    <mergeCell ref="X398:Y398"/>
    <mergeCell ref="Z398:AA398"/>
    <mergeCell ref="AC398:AD398"/>
    <mergeCell ref="X397:Y397"/>
    <mergeCell ref="Z397:AA397"/>
    <mergeCell ref="AC397:AD397"/>
    <mergeCell ref="AF397:AG397"/>
    <mergeCell ref="AI397:AJ397"/>
    <mergeCell ref="AL397:AM397"/>
    <mergeCell ref="AF400:AG400"/>
    <mergeCell ref="AI400:AJ400"/>
    <mergeCell ref="AL400:AM400"/>
    <mergeCell ref="AP400:AQ400"/>
    <mergeCell ref="AZ400:BB400"/>
    <mergeCell ref="A401:L401"/>
    <mergeCell ref="M401:N401"/>
    <mergeCell ref="O401:R401"/>
    <mergeCell ref="S401:U401"/>
    <mergeCell ref="V401:W401"/>
    <mergeCell ref="AP399:AQ399"/>
    <mergeCell ref="AZ399:BB399"/>
    <mergeCell ref="A400:L400"/>
    <mergeCell ref="M400:N400"/>
    <mergeCell ref="O400:R400"/>
    <mergeCell ref="S400:U400"/>
    <mergeCell ref="V400:W400"/>
    <mergeCell ref="X400:Y400"/>
    <mergeCell ref="Z400:AA400"/>
    <mergeCell ref="AC400:AD400"/>
    <mergeCell ref="X399:Y399"/>
    <mergeCell ref="Z399:AA399"/>
    <mergeCell ref="AC399:AD399"/>
    <mergeCell ref="AF399:AG399"/>
    <mergeCell ref="AI399:AJ399"/>
    <mergeCell ref="AL399:AM399"/>
    <mergeCell ref="AF402:AG402"/>
    <mergeCell ref="AI402:AJ402"/>
    <mergeCell ref="AL402:AM402"/>
    <mergeCell ref="AP402:AQ402"/>
    <mergeCell ref="AZ402:BB402"/>
    <mergeCell ref="A403:L403"/>
    <mergeCell ref="M403:N403"/>
    <mergeCell ref="O403:R403"/>
    <mergeCell ref="S403:U403"/>
    <mergeCell ref="V403:W403"/>
    <mergeCell ref="AP401:AQ401"/>
    <mergeCell ref="AZ401:BB401"/>
    <mergeCell ref="A402:L402"/>
    <mergeCell ref="M402:N402"/>
    <mergeCell ref="O402:R402"/>
    <mergeCell ref="S402:U402"/>
    <mergeCell ref="V402:W402"/>
    <mergeCell ref="X402:Y402"/>
    <mergeCell ref="Z402:AA402"/>
    <mergeCell ref="AC402:AD402"/>
    <mergeCell ref="X401:Y401"/>
    <mergeCell ref="Z401:AA401"/>
    <mergeCell ref="AC401:AD401"/>
    <mergeCell ref="AF401:AG401"/>
    <mergeCell ref="AI401:AJ401"/>
    <mergeCell ref="AL401:AM401"/>
    <mergeCell ref="AF404:AG404"/>
    <mergeCell ref="AI404:AJ404"/>
    <mergeCell ref="AL404:AM404"/>
    <mergeCell ref="AP404:AQ404"/>
    <mergeCell ref="AZ404:BB404"/>
    <mergeCell ref="A405:L405"/>
    <mergeCell ref="M405:N405"/>
    <mergeCell ref="O405:R405"/>
    <mergeCell ref="S405:U405"/>
    <mergeCell ref="V405:W405"/>
    <mergeCell ref="AP403:AQ403"/>
    <mergeCell ref="AZ403:BB403"/>
    <mergeCell ref="A404:L404"/>
    <mergeCell ref="M404:N404"/>
    <mergeCell ref="O404:R404"/>
    <mergeCell ref="S404:U404"/>
    <mergeCell ref="V404:W404"/>
    <mergeCell ref="X404:Y404"/>
    <mergeCell ref="Z404:AA404"/>
    <mergeCell ref="AC404:AD404"/>
    <mergeCell ref="X403:Y403"/>
    <mergeCell ref="Z403:AA403"/>
    <mergeCell ref="AC403:AD403"/>
    <mergeCell ref="AF403:AG403"/>
    <mergeCell ref="AI403:AJ403"/>
    <mergeCell ref="AL403:AM403"/>
    <mergeCell ref="AF406:AG406"/>
    <mergeCell ref="AI406:AJ406"/>
    <mergeCell ref="AL406:AM406"/>
    <mergeCell ref="AP406:AQ406"/>
    <mergeCell ref="AZ406:BB406"/>
    <mergeCell ref="A407:L407"/>
    <mergeCell ref="M407:N407"/>
    <mergeCell ref="O407:R407"/>
    <mergeCell ref="S407:U407"/>
    <mergeCell ref="V407:W407"/>
    <mergeCell ref="AP405:AQ405"/>
    <mergeCell ref="AZ405:BB405"/>
    <mergeCell ref="A406:L406"/>
    <mergeCell ref="M406:N406"/>
    <mergeCell ref="O406:R406"/>
    <mergeCell ref="S406:U406"/>
    <mergeCell ref="V406:W406"/>
    <mergeCell ref="X406:Y406"/>
    <mergeCell ref="Z406:AA406"/>
    <mergeCell ref="AC406:AD406"/>
    <mergeCell ref="X405:Y405"/>
    <mergeCell ref="Z405:AA405"/>
    <mergeCell ref="AC405:AD405"/>
    <mergeCell ref="AF405:AG405"/>
    <mergeCell ref="AI405:AJ405"/>
    <mergeCell ref="AL405:AM405"/>
    <mergeCell ref="AF408:AG408"/>
    <mergeCell ref="AI408:AJ408"/>
    <mergeCell ref="AL408:AM408"/>
    <mergeCell ref="AP408:AQ408"/>
    <mergeCell ref="AZ408:BB408"/>
    <mergeCell ref="A409:L409"/>
    <mergeCell ref="M409:N409"/>
    <mergeCell ref="O409:R409"/>
    <mergeCell ref="S409:U409"/>
    <mergeCell ref="V409:W409"/>
    <mergeCell ref="AP407:AQ407"/>
    <mergeCell ref="AZ407:BB407"/>
    <mergeCell ref="A408:L408"/>
    <mergeCell ref="M408:N408"/>
    <mergeCell ref="O408:R408"/>
    <mergeCell ref="S408:U408"/>
    <mergeCell ref="V408:W408"/>
    <mergeCell ref="X408:Y408"/>
    <mergeCell ref="Z408:AA408"/>
    <mergeCell ref="AC408:AD408"/>
    <mergeCell ref="X407:Y407"/>
    <mergeCell ref="Z407:AA407"/>
    <mergeCell ref="AC407:AD407"/>
    <mergeCell ref="AF407:AG407"/>
    <mergeCell ref="AI407:AJ407"/>
    <mergeCell ref="AL407:AM407"/>
    <mergeCell ref="AF410:AG410"/>
    <mergeCell ref="AI410:AJ410"/>
    <mergeCell ref="AL410:AM410"/>
    <mergeCell ref="AP410:AQ410"/>
    <mergeCell ref="AZ410:BB410"/>
    <mergeCell ref="A411:L411"/>
    <mergeCell ref="M411:N411"/>
    <mergeCell ref="O411:R411"/>
    <mergeCell ref="S411:U411"/>
    <mergeCell ref="V411:W411"/>
    <mergeCell ref="AP409:AQ409"/>
    <mergeCell ref="AZ409:BB409"/>
    <mergeCell ref="A410:L410"/>
    <mergeCell ref="M410:N410"/>
    <mergeCell ref="O410:R410"/>
    <mergeCell ref="S410:U410"/>
    <mergeCell ref="V410:W410"/>
    <mergeCell ref="X410:Y410"/>
    <mergeCell ref="Z410:AA410"/>
    <mergeCell ref="AC410:AD410"/>
    <mergeCell ref="X409:Y409"/>
    <mergeCell ref="Z409:AA409"/>
    <mergeCell ref="AC409:AD409"/>
    <mergeCell ref="AF409:AG409"/>
    <mergeCell ref="AI409:AJ409"/>
    <mergeCell ref="AL409:AM409"/>
    <mergeCell ref="AF412:AG412"/>
    <mergeCell ref="AI412:AJ412"/>
    <mergeCell ref="AL412:AM412"/>
    <mergeCell ref="AP412:AQ412"/>
    <mergeCell ref="AZ412:BB412"/>
    <mergeCell ref="A413:L413"/>
    <mergeCell ref="M413:N413"/>
    <mergeCell ref="O413:R413"/>
    <mergeCell ref="S413:U413"/>
    <mergeCell ref="V413:W413"/>
    <mergeCell ref="AP411:AQ411"/>
    <mergeCell ref="AZ411:BB411"/>
    <mergeCell ref="A412:L412"/>
    <mergeCell ref="M412:N412"/>
    <mergeCell ref="O412:R412"/>
    <mergeCell ref="S412:U412"/>
    <mergeCell ref="V412:W412"/>
    <mergeCell ref="X412:Y412"/>
    <mergeCell ref="Z412:AA412"/>
    <mergeCell ref="AC412:AD412"/>
    <mergeCell ref="X411:Y411"/>
    <mergeCell ref="Z411:AA411"/>
    <mergeCell ref="AC411:AD411"/>
    <mergeCell ref="AF411:AG411"/>
    <mergeCell ref="AI411:AJ411"/>
    <mergeCell ref="AL411:AM411"/>
    <mergeCell ref="AF414:AG414"/>
    <mergeCell ref="AI414:AJ414"/>
    <mergeCell ref="AL414:AM414"/>
    <mergeCell ref="AP414:AQ414"/>
    <mergeCell ref="AZ414:BB414"/>
    <mergeCell ref="A415:L415"/>
    <mergeCell ref="M415:N415"/>
    <mergeCell ref="O415:R415"/>
    <mergeCell ref="S415:U415"/>
    <mergeCell ref="V415:W415"/>
    <mergeCell ref="AP413:AQ413"/>
    <mergeCell ref="AZ413:BB413"/>
    <mergeCell ref="A414:L414"/>
    <mergeCell ref="M414:N414"/>
    <mergeCell ref="O414:R414"/>
    <mergeCell ref="S414:U414"/>
    <mergeCell ref="V414:W414"/>
    <mergeCell ref="X414:Y414"/>
    <mergeCell ref="Z414:AA414"/>
    <mergeCell ref="AC414:AD414"/>
    <mergeCell ref="X413:Y413"/>
    <mergeCell ref="Z413:AA413"/>
    <mergeCell ref="AC413:AD413"/>
    <mergeCell ref="AF413:AG413"/>
    <mergeCell ref="AI413:AJ413"/>
    <mergeCell ref="AL413:AM413"/>
    <mergeCell ref="AF416:AG416"/>
    <mergeCell ref="AI416:AJ416"/>
    <mergeCell ref="AL416:AM416"/>
    <mergeCell ref="AP416:AQ416"/>
    <mergeCell ref="AZ416:BB416"/>
    <mergeCell ref="A417:L417"/>
    <mergeCell ref="M417:N417"/>
    <mergeCell ref="O417:R417"/>
    <mergeCell ref="S417:U417"/>
    <mergeCell ref="V417:W417"/>
    <mergeCell ref="AP415:AQ415"/>
    <mergeCell ref="AZ415:BB415"/>
    <mergeCell ref="A416:L416"/>
    <mergeCell ref="M416:N416"/>
    <mergeCell ref="O416:R416"/>
    <mergeCell ref="S416:U416"/>
    <mergeCell ref="V416:W416"/>
    <mergeCell ref="X416:Y416"/>
    <mergeCell ref="Z416:AA416"/>
    <mergeCell ref="AC416:AD416"/>
    <mergeCell ref="X415:Y415"/>
    <mergeCell ref="Z415:AA415"/>
    <mergeCell ref="AC415:AD415"/>
    <mergeCell ref="AF415:AG415"/>
    <mergeCell ref="AI415:AJ415"/>
    <mergeCell ref="AL415:AM415"/>
    <mergeCell ref="AF418:AG418"/>
    <mergeCell ref="AI418:AJ418"/>
    <mergeCell ref="AL418:AM418"/>
    <mergeCell ref="AP418:AQ418"/>
    <mergeCell ref="AZ418:BB418"/>
    <mergeCell ref="A419:L419"/>
    <mergeCell ref="M419:N419"/>
    <mergeCell ref="O419:R419"/>
    <mergeCell ref="S419:U419"/>
    <mergeCell ref="V419:W419"/>
    <mergeCell ref="AP417:AQ417"/>
    <mergeCell ref="AZ417:BB417"/>
    <mergeCell ref="A418:L418"/>
    <mergeCell ref="M418:N418"/>
    <mergeCell ref="O418:R418"/>
    <mergeCell ref="S418:U418"/>
    <mergeCell ref="V418:W418"/>
    <mergeCell ref="X418:Y418"/>
    <mergeCell ref="Z418:AA418"/>
    <mergeCell ref="AC418:AD418"/>
    <mergeCell ref="X417:Y417"/>
    <mergeCell ref="Z417:AA417"/>
    <mergeCell ref="AC417:AD417"/>
    <mergeCell ref="AF417:AG417"/>
    <mergeCell ref="AI417:AJ417"/>
    <mergeCell ref="AL417:AM417"/>
    <mergeCell ref="AF420:AG420"/>
    <mergeCell ref="AI420:AJ420"/>
    <mergeCell ref="AL420:AM420"/>
    <mergeCell ref="AP420:AQ420"/>
    <mergeCell ref="AZ420:BB420"/>
    <mergeCell ref="A421:L421"/>
    <mergeCell ref="M421:N421"/>
    <mergeCell ref="O421:R421"/>
    <mergeCell ref="S421:U421"/>
    <mergeCell ref="V421:W421"/>
    <mergeCell ref="AP419:AQ419"/>
    <mergeCell ref="AZ419:BB419"/>
    <mergeCell ref="A420:L420"/>
    <mergeCell ref="M420:N420"/>
    <mergeCell ref="O420:R420"/>
    <mergeCell ref="S420:U420"/>
    <mergeCell ref="V420:W420"/>
    <mergeCell ref="X420:Y420"/>
    <mergeCell ref="Z420:AA420"/>
    <mergeCell ref="AC420:AD420"/>
    <mergeCell ref="X419:Y419"/>
    <mergeCell ref="Z419:AA419"/>
    <mergeCell ref="AC419:AD419"/>
    <mergeCell ref="AF419:AG419"/>
    <mergeCell ref="AI419:AJ419"/>
    <mergeCell ref="AL419:AM419"/>
    <mergeCell ref="AF422:AG422"/>
    <mergeCell ref="AI422:AJ422"/>
    <mergeCell ref="AL422:AM422"/>
    <mergeCell ref="AP422:AQ422"/>
    <mergeCell ref="AZ422:BB422"/>
    <mergeCell ref="A423:L423"/>
    <mergeCell ref="M423:N423"/>
    <mergeCell ref="O423:R423"/>
    <mergeCell ref="S423:U423"/>
    <mergeCell ref="V423:W423"/>
    <mergeCell ref="AP421:AQ421"/>
    <mergeCell ref="AZ421:BB421"/>
    <mergeCell ref="A422:L422"/>
    <mergeCell ref="M422:N422"/>
    <mergeCell ref="O422:R422"/>
    <mergeCell ref="S422:U422"/>
    <mergeCell ref="V422:W422"/>
    <mergeCell ref="X422:Y422"/>
    <mergeCell ref="Z422:AA422"/>
    <mergeCell ref="AC422:AD422"/>
    <mergeCell ref="X421:Y421"/>
    <mergeCell ref="Z421:AA421"/>
    <mergeCell ref="AC421:AD421"/>
    <mergeCell ref="AF421:AG421"/>
    <mergeCell ref="AI421:AJ421"/>
    <mergeCell ref="AL421:AM421"/>
    <mergeCell ref="AF424:AG424"/>
    <mergeCell ref="AI424:AJ424"/>
    <mergeCell ref="AL424:AM424"/>
    <mergeCell ref="AP424:AQ424"/>
    <mergeCell ref="AZ424:BB424"/>
    <mergeCell ref="A425:L425"/>
    <mergeCell ref="M425:N425"/>
    <mergeCell ref="O425:R425"/>
    <mergeCell ref="S425:U425"/>
    <mergeCell ref="V425:W425"/>
    <mergeCell ref="AP423:AQ423"/>
    <mergeCell ref="AZ423:BB423"/>
    <mergeCell ref="A424:L424"/>
    <mergeCell ref="M424:N424"/>
    <mergeCell ref="O424:R424"/>
    <mergeCell ref="S424:U424"/>
    <mergeCell ref="V424:W424"/>
    <mergeCell ref="X424:Y424"/>
    <mergeCell ref="Z424:AA424"/>
    <mergeCell ref="AC424:AD424"/>
    <mergeCell ref="X423:Y423"/>
    <mergeCell ref="Z423:AA423"/>
    <mergeCell ref="AC423:AD423"/>
    <mergeCell ref="AF423:AG423"/>
    <mergeCell ref="AI423:AJ423"/>
    <mergeCell ref="AL423:AM423"/>
    <mergeCell ref="AF426:AG426"/>
    <mergeCell ref="AI426:AJ426"/>
    <mergeCell ref="AL426:AM426"/>
    <mergeCell ref="AP426:AQ426"/>
    <mergeCell ref="AZ426:BB426"/>
    <mergeCell ref="A427:L427"/>
    <mergeCell ref="M427:N427"/>
    <mergeCell ref="O427:R427"/>
    <mergeCell ref="S427:U427"/>
    <mergeCell ref="V427:W427"/>
    <mergeCell ref="AP425:AQ425"/>
    <mergeCell ref="AZ425:BB425"/>
    <mergeCell ref="A426:L426"/>
    <mergeCell ref="M426:N426"/>
    <mergeCell ref="O426:R426"/>
    <mergeCell ref="S426:U426"/>
    <mergeCell ref="V426:W426"/>
    <mergeCell ref="X426:Y426"/>
    <mergeCell ref="Z426:AA426"/>
    <mergeCell ref="AC426:AD426"/>
    <mergeCell ref="X425:Y425"/>
    <mergeCell ref="Z425:AA425"/>
    <mergeCell ref="AC425:AD425"/>
    <mergeCell ref="AF425:AG425"/>
    <mergeCell ref="AI425:AJ425"/>
    <mergeCell ref="AL425:AM425"/>
    <mergeCell ref="AF428:AG428"/>
    <mergeCell ref="AI428:AJ428"/>
    <mergeCell ref="AL428:AM428"/>
    <mergeCell ref="AP428:AQ428"/>
    <mergeCell ref="AZ428:BB428"/>
    <mergeCell ref="A429:L429"/>
    <mergeCell ref="M429:N429"/>
    <mergeCell ref="O429:R429"/>
    <mergeCell ref="S429:U429"/>
    <mergeCell ref="V429:W429"/>
    <mergeCell ref="AP427:AQ427"/>
    <mergeCell ref="AZ427:BB427"/>
    <mergeCell ref="A428:L428"/>
    <mergeCell ref="M428:N428"/>
    <mergeCell ref="O428:R428"/>
    <mergeCell ref="S428:U428"/>
    <mergeCell ref="V428:W428"/>
    <mergeCell ref="X428:Y428"/>
    <mergeCell ref="Z428:AA428"/>
    <mergeCell ref="AC428:AD428"/>
    <mergeCell ref="X427:Y427"/>
    <mergeCell ref="Z427:AA427"/>
    <mergeCell ref="AC427:AD427"/>
    <mergeCell ref="AF427:AG427"/>
    <mergeCell ref="AI427:AJ427"/>
    <mergeCell ref="AL427:AM427"/>
    <mergeCell ref="AF430:AG430"/>
    <mergeCell ref="AI430:AJ430"/>
    <mergeCell ref="AL430:AM430"/>
    <mergeCell ref="AP430:AQ430"/>
    <mergeCell ref="AZ430:BB430"/>
    <mergeCell ref="A431:L431"/>
    <mergeCell ref="M431:N431"/>
    <mergeCell ref="O431:R431"/>
    <mergeCell ref="S431:U431"/>
    <mergeCell ref="V431:W431"/>
    <mergeCell ref="AP429:AQ429"/>
    <mergeCell ref="AZ429:BB429"/>
    <mergeCell ref="A430:L430"/>
    <mergeCell ref="M430:N430"/>
    <mergeCell ref="O430:R430"/>
    <mergeCell ref="S430:U430"/>
    <mergeCell ref="V430:W430"/>
    <mergeCell ref="X430:Y430"/>
    <mergeCell ref="Z430:AA430"/>
    <mergeCell ref="AC430:AD430"/>
    <mergeCell ref="X429:Y429"/>
    <mergeCell ref="Z429:AA429"/>
    <mergeCell ref="AC429:AD429"/>
    <mergeCell ref="AF429:AG429"/>
    <mergeCell ref="AI429:AJ429"/>
    <mergeCell ref="AL429:AM429"/>
    <mergeCell ref="AF432:AG432"/>
    <mergeCell ref="AI432:AJ432"/>
    <mergeCell ref="AL432:AM432"/>
    <mergeCell ref="AP432:AQ432"/>
    <mergeCell ref="AZ432:BB432"/>
    <mergeCell ref="A433:L433"/>
    <mergeCell ref="M433:N433"/>
    <mergeCell ref="O433:R433"/>
    <mergeCell ref="S433:U433"/>
    <mergeCell ref="V433:W433"/>
    <mergeCell ref="AP431:AQ431"/>
    <mergeCell ref="AZ431:BB431"/>
    <mergeCell ref="A432:L432"/>
    <mergeCell ref="M432:N432"/>
    <mergeCell ref="O432:R432"/>
    <mergeCell ref="S432:U432"/>
    <mergeCell ref="V432:W432"/>
    <mergeCell ref="X432:Y432"/>
    <mergeCell ref="Z432:AA432"/>
    <mergeCell ref="AC432:AD432"/>
    <mergeCell ref="X431:Y431"/>
    <mergeCell ref="Z431:AA431"/>
    <mergeCell ref="AC431:AD431"/>
    <mergeCell ref="AF431:AG431"/>
    <mergeCell ref="AI431:AJ431"/>
    <mergeCell ref="AL431:AM431"/>
    <mergeCell ref="AF434:AG434"/>
    <mergeCell ref="AI434:AJ434"/>
    <mergeCell ref="AL434:AM434"/>
    <mergeCell ref="AP434:AQ434"/>
    <mergeCell ref="AZ434:BB434"/>
    <mergeCell ref="A435:L435"/>
    <mergeCell ref="M435:N435"/>
    <mergeCell ref="O435:R435"/>
    <mergeCell ref="S435:U435"/>
    <mergeCell ref="V435:W435"/>
    <mergeCell ref="AP433:AQ433"/>
    <mergeCell ref="AZ433:BB433"/>
    <mergeCell ref="A434:L434"/>
    <mergeCell ref="M434:N434"/>
    <mergeCell ref="O434:R434"/>
    <mergeCell ref="S434:U434"/>
    <mergeCell ref="V434:W434"/>
    <mergeCell ref="X434:Y434"/>
    <mergeCell ref="Z434:AA434"/>
    <mergeCell ref="AC434:AD434"/>
    <mergeCell ref="X433:Y433"/>
    <mergeCell ref="Z433:AA433"/>
    <mergeCell ref="AC433:AD433"/>
    <mergeCell ref="AF433:AG433"/>
    <mergeCell ref="AI433:AJ433"/>
    <mergeCell ref="AL433:AM433"/>
    <mergeCell ref="AF436:AG436"/>
    <mergeCell ref="AI436:AJ436"/>
    <mergeCell ref="AL436:AM436"/>
    <mergeCell ref="AP436:AQ436"/>
    <mergeCell ref="AZ436:BB436"/>
    <mergeCell ref="A437:L437"/>
    <mergeCell ref="M437:N437"/>
    <mergeCell ref="O437:R437"/>
    <mergeCell ref="S437:U437"/>
    <mergeCell ref="V437:W437"/>
    <mergeCell ref="AP435:AQ435"/>
    <mergeCell ref="AZ435:BB435"/>
    <mergeCell ref="A436:L436"/>
    <mergeCell ref="M436:N436"/>
    <mergeCell ref="O436:R436"/>
    <mergeCell ref="S436:U436"/>
    <mergeCell ref="V436:W436"/>
    <mergeCell ref="X436:Y436"/>
    <mergeCell ref="Z436:AA436"/>
    <mergeCell ref="AC436:AD436"/>
    <mergeCell ref="X435:Y435"/>
    <mergeCell ref="Z435:AA435"/>
    <mergeCell ref="AC435:AD435"/>
    <mergeCell ref="AF435:AG435"/>
    <mergeCell ref="AI435:AJ435"/>
    <mergeCell ref="AL435:AM435"/>
    <mergeCell ref="AF438:AG438"/>
    <mergeCell ref="AI438:AJ438"/>
    <mergeCell ref="AL438:AM438"/>
    <mergeCell ref="AP438:AQ438"/>
    <mergeCell ref="AZ438:BB438"/>
    <mergeCell ref="A439:L439"/>
    <mergeCell ref="M439:N439"/>
    <mergeCell ref="O439:R439"/>
    <mergeCell ref="S439:U439"/>
    <mergeCell ref="V439:W439"/>
    <mergeCell ref="AP437:AQ437"/>
    <mergeCell ref="AZ437:BB437"/>
    <mergeCell ref="A438:L438"/>
    <mergeCell ref="M438:N438"/>
    <mergeCell ref="O438:R438"/>
    <mergeCell ref="S438:U438"/>
    <mergeCell ref="V438:W438"/>
    <mergeCell ref="X438:Y438"/>
    <mergeCell ref="Z438:AA438"/>
    <mergeCell ref="AC438:AD438"/>
    <mergeCell ref="X437:Y437"/>
    <mergeCell ref="Z437:AA437"/>
    <mergeCell ref="AC437:AD437"/>
    <mergeCell ref="AF437:AG437"/>
    <mergeCell ref="AI437:AJ437"/>
    <mergeCell ref="AL437:AM437"/>
    <mergeCell ref="AF440:AG440"/>
    <mergeCell ref="AI440:AJ440"/>
    <mergeCell ref="AL440:AM440"/>
    <mergeCell ref="AP440:AQ440"/>
    <mergeCell ref="AZ440:BB440"/>
    <mergeCell ref="A441:L441"/>
    <mergeCell ref="M441:N441"/>
    <mergeCell ref="O441:R441"/>
    <mergeCell ref="S441:U441"/>
    <mergeCell ref="V441:W441"/>
    <mergeCell ref="AP439:AQ439"/>
    <mergeCell ref="AZ439:BB439"/>
    <mergeCell ref="A440:L440"/>
    <mergeCell ref="M440:N440"/>
    <mergeCell ref="O440:R440"/>
    <mergeCell ref="S440:U440"/>
    <mergeCell ref="V440:W440"/>
    <mergeCell ref="X440:Y440"/>
    <mergeCell ref="Z440:AA440"/>
    <mergeCell ref="AC440:AD440"/>
    <mergeCell ref="X439:Y439"/>
    <mergeCell ref="Z439:AA439"/>
    <mergeCell ref="AC439:AD439"/>
    <mergeCell ref="AF439:AG439"/>
    <mergeCell ref="AI439:AJ439"/>
    <mergeCell ref="AL439:AM439"/>
    <mergeCell ref="AF442:AG442"/>
    <mergeCell ref="AI442:AJ442"/>
    <mergeCell ref="AL442:AM442"/>
    <mergeCell ref="AP442:AQ442"/>
    <mergeCell ref="AZ442:BB442"/>
    <mergeCell ref="A443:L443"/>
    <mergeCell ref="M443:N443"/>
    <mergeCell ref="O443:R443"/>
    <mergeCell ref="S443:U443"/>
    <mergeCell ref="V443:W443"/>
    <mergeCell ref="AP441:AQ441"/>
    <mergeCell ref="AZ441:BB441"/>
    <mergeCell ref="A442:L442"/>
    <mergeCell ref="M442:N442"/>
    <mergeCell ref="O442:R442"/>
    <mergeCell ref="S442:U442"/>
    <mergeCell ref="V442:W442"/>
    <mergeCell ref="X442:Y442"/>
    <mergeCell ref="Z442:AA442"/>
    <mergeCell ref="AC442:AD442"/>
    <mergeCell ref="X441:Y441"/>
    <mergeCell ref="Z441:AA441"/>
    <mergeCell ref="AC441:AD441"/>
    <mergeCell ref="AF441:AG441"/>
    <mergeCell ref="AI441:AJ441"/>
    <mergeCell ref="AL441:AM441"/>
    <mergeCell ref="AF444:AG444"/>
    <mergeCell ref="AI444:AJ444"/>
    <mergeCell ref="AL444:AM444"/>
    <mergeCell ref="AP444:AQ444"/>
    <mergeCell ref="AZ444:BB444"/>
    <mergeCell ref="A445:L445"/>
    <mergeCell ref="M445:N445"/>
    <mergeCell ref="O445:R445"/>
    <mergeCell ref="S445:U445"/>
    <mergeCell ref="V445:W445"/>
    <mergeCell ref="AP443:AQ443"/>
    <mergeCell ref="AZ443:BB443"/>
    <mergeCell ref="A444:L444"/>
    <mergeCell ref="M444:N444"/>
    <mergeCell ref="O444:R444"/>
    <mergeCell ref="S444:U444"/>
    <mergeCell ref="V444:W444"/>
    <mergeCell ref="X444:Y444"/>
    <mergeCell ref="Z444:AA444"/>
    <mergeCell ref="AC444:AD444"/>
    <mergeCell ref="X443:Y443"/>
    <mergeCell ref="Z443:AA443"/>
    <mergeCell ref="AC443:AD443"/>
    <mergeCell ref="AF443:AG443"/>
    <mergeCell ref="AI443:AJ443"/>
    <mergeCell ref="AL443:AM443"/>
    <mergeCell ref="AF446:AG446"/>
    <mergeCell ref="AI446:AJ446"/>
    <mergeCell ref="AL446:AM446"/>
    <mergeCell ref="AP446:AQ446"/>
    <mergeCell ref="AZ446:BB446"/>
    <mergeCell ref="A447:L447"/>
    <mergeCell ref="M447:N447"/>
    <mergeCell ref="O447:R447"/>
    <mergeCell ref="S447:U447"/>
    <mergeCell ref="V447:W447"/>
    <mergeCell ref="AP445:AQ445"/>
    <mergeCell ref="AZ445:BB445"/>
    <mergeCell ref="A446:L446"/>
    <mergeCell ref="M446:N446"/>
    <mergeCell ref="O446:R446"/>
    <mergeCell ref="S446:U446"/>
    <mergeCell ref="V446:W446"/>
    <mergeCell ref="X446:Y446"/>
    <mergeCell ref="Z446:AA446"/>
    <mergeCell ref="AC446:AD446"/>
    <mergeCell ref="X445:Y445"/>
    <mergeCell ref="Z445:AA445"/>
    <mergeCell ref="AC445:AD445"/>
    <mergeCell ref="AF445:AG445"/>
    <mergeCell ref="AI445:AJ445"/>
    <mergeCell ref="AL445:AM445"/>
    <mergeCell ref="AF448:AG448"/>
    <mergeCell ref="AI448:AJ448"/>
    <mergeCell ref="AL448:AM448"/>
    <mergeCell ref="AP448:AQ448"/>
    <mergeCell ref="AZ448:BB448"/>
    <mergeCell ref="A449:L449"/>
    <mergeCell ref="M449:N449"/>
    <mergeCell ref="O449:R449"/>
    <mergeCell ref="S449:U449"/>
    <mergeCell ref="V449:W449"/>
    <mergeCell ref="AP447:AQ447"/>
    <mergeCell ref="AZ447:BB447"/>
    <mergeCell ref="A448:L448"/>
    <mergeCell ref="M448:N448"/>
    <mergeCell ref="O448:R448"/>
    <mergeCell ref="S448:U448"/>
    <mergeCell ref="V448:W448"/>
    <mergeCell ref="X448:Y448"/>
    <mergeCell ref="Z448:AA448"/>
    <mergeCell ref="AC448:AD448"/>
    <mergeCell ref="X447:Y447"/>
    <mergeCell ref="Z447:AA447"/>
    <mergeCell ref="AC447:AD447"/>
    <mergeCell ref="AF447:AG447"/>
    <mergeCell ref="AI447:AJ447"/>
    <mergeCell ref="AL447:AM447"/>
    <mergeCell ref="AF450:AG450"/>
    <mergeCell ref="AI450:AJ450"/>
    <mergeCell ref="AL450:AM450"/>
    <mergeCell ref="AP450:AQ450"/>
    <mergeCell ref="AZ450:BB450"/>
    <mergeCell ref="A451:L451"/>
    <mergeCell ref="M451:N451"/>
    <mergeCell ref="O451:R451"/>
    <mergeCell ref="S451:U451"/>
    <mergeCell ref="V451:W451"/>
    <mergeCell ref="AP449:AQ449"/>
    <mergeCell ref="AZ449:BB449"/>
    <mergeCell ref="A450:L450"/>
    <mergeCell ref="M450:N450"/>
    <mergeCell ref="O450:R450"/>
    <mergeCell ref="S450:U450"/>
    <mergeCell ref="V450:W450"/>
    <mergeCell ref="X450:Y450"/>
    <mergeCell ref="Z450:AA450"/>
    <mergeCell ref="AC450:AD450"/>
    <mergeCell ref="X449:Y449"/>
    <mergeCell ref="Z449:AA449"/>
    <mergeCell ref="AC449:AD449"/>
    <mergeCell ref="AF449:AG449"/>
    <mergeCell ref="AI449:AJ449"/>
    <mergeCell ref="AL449:AM449"/>
    <mergeCell ref="AF452:AG452"/>
    <mergeCell ref="AI452:AJ452"/>
    <mergeCell ref="AL452:AM452"/>
    <mergeCell ref="AP452:AQ452"/>
    <mergeCell ref="AZ452:BB452"/>
    <mergeCell ref="A453:L453"/>
    <mergeCell ref="M453:N453"/>
    <mergeCell ref="O453:R453"/>
    <mergeCell ref="S453:U453"/>
    <mergeCell ref="V453:W453"/>
    <mergeCell ref="AP451:AQ451"/>
    <mergeCell ref="AZ451:BB451"/>
    <mergeCell ref="A452:L452"/>
    <mergeCell ref="M452:N452"/>
    <mergeCell ref="O452:R452"/>
    <mergeCell ref="S452:U452"/>
    <mergeCell ref="V452:W452"/>
    <mergeCell ref="X452:Y452"/>
    <mergeCell ref="Z452:AA452"/>
    <mergeCell ref="AC452:AD452"/>
    <mergeCell ref="X451:Y451"/>
    <mergeCell ref="Z451:AA451"/>
    <mergeCell ref="AC451:AD451"/>
    <mergeCell ref="AF451:AG451"/>
    <mergeCell ref="AI451:AJ451"/>
    <mergeCell ref="AL451:AM451"/>
    <mergeCell ref="AF454:AG454"/>
    <mergeCell ref="AI454:AJ454"/>
    <mergeCell ref="AL454:AM454"/>
    <mergeCell ref="AP454:AQ454"/>
    <mergeCell ref="AZ454:BB454"/>
    <mergeCell ref="A455:L455"/>
    <mergeCell ref="M455:N455"/>
    <mergeCell ref="O455:R455"/>
    <mergeCell ref="S455:U455"/>
    <mergeCell ref="V455:W455"/>
    <mergeCell ref="AP453:AQ453"/>
    <mergeCell ref="AZ453:BB453"/>
    <mergeCell ref="A454:L454"/>
    <mergeCell ref="M454:N454"/>
    <mergeCell ref="O454:R454"/>
    <mergeCell ref="S454:U454"/>
    <mergeCell ref="V454:W454"/>
    <mergeCell ref="X454:Y454"/>
    <mergeCell ref="Z454:AA454"/>
    <mergeCell ref="AC454:AD454"/>
    <mergeCell ref="X453:Y453"/>
    <mergeCell ref="Z453:AA453"/>
    <mergeCell ref="AC453:AD453"/>
    <mergeCell ref="AF453:AG453"/>
    <mergeCell ref="AI453:AJ453"/>
    <mergeCell ref="AL453:AM453"/>
    <mergeCell ref="AF456:AG456"/>
    <mergeCell ref="AI456:AJ456"/>
    <mergeCell ref="AL456:AM456"/>
    <mergeCell ref="AP456:AQ456"/>
    <mergeCell ref="AZ456:BB456"/>
    <mergeCell ref="A457:L457"/>
    <mergeCell ref="M457:N457"/>
    <mergeCell ref="O457:R457"/>
    <mergeCell ref="S457:U457"/>
    <mergeCell ref="V457:W457"/>
    <mergeCell ref="AP455:AQ455"/>
    <mergeCell ref="AZ455:BB455"/>
    <mergeCell ref="A456:L456"/>
    <mergeCell ref="M456:N456"/>
    <mergeCell ref="O456:R456"/>
    <mergeCell ref="S456:U456"/>
    <mergeCell ref="V456:W456"/>
    <mergeCell ref="X456:Y456"/>
    <mergeCell ref="Z456:AA456"/>
    <mergeCell ref="AC456:AD456"/>
    <mergeCell ref="X455:Y455"/>
    <mergeCell ref="Z455:AA455"/>
    <mergeCell ref="AC455:AD455"/>
    <mergeCell ref="AF455:AG455"/>
    <mergeCell ref="AI455:AJ455"/>
    <mergeCell ref="AL455:AM455"/>
    <mergeCell ref="AF458:AG458"/>
    <mergeCell ref="AI458:AJ458"/>
    <mergeCell ref="AL458:AM458"/>
    <mergeCell ref="AP458:AQ458"/>
    <mergeCell ref="AZ458:BB458"/>
    <mergeCell ref="A459:L459"/>
    <mergeCell ref="M459:N459"/>
    <mergeCell ref="O459:R459"/>
    <mergeCell ref="S459:U459"/>
    <mergeCell ref="V459:W459"/>
    <mergeCell ref="AP457:AQ457"/>
    <mergeCell ref="AZ457:BB457"/>
    <mergeCell ref="A458:L458"/>
    <mergeCell ref="M458:N458"/>
    <mergeCell ref="O458:R458"/>
    <mergeCell ref="S458:U458"/>
    <mergeCell ref="V458:W458"/>
    <mergeCell ref="X458:Y458"/>
    <mergeCell ref="Z458:AA458"/>
    <mergeCell ref="AC458:AD458"/>
    <mergeCell ref="X457:Y457"/>
    <mergeCell ref="Z457:AA457"/>
    <mergeCell ref="AC457:AD457"/>
    <mergeCell ref="AF457:AG457"/>
    <mergeCell ref="AI457:AJ457"/>
    <mergeCell ref="AL457:AM457"/>
    <mergeCell ref="AF460:AG460"/>
    <mergeCell ref="AI460:AJ460"/>
    <mergeCell ref="AL460:AM460"/>
    <mergeCell ref="AP460:AQ460"/>
    <mergeCell ref="AZ460:BB460"/>
    <mergeCell ref="A461:L461"/>
    <mergeCell ref="M461:N461"/>
    <mergeCell ref="O461:R461"/>
    <mergeCell ref="S461:U461"/>
    <mergeCell ref="V461:W461"/>
    <mergeCell ref="AP459:AQ459"/>
    <mergeCell ref="AZ459:BB459"/>
    <mergeCell ref="A460:L460"/>
    <mergeCell ref="M460:N460"/>
    <mergeCell ref="O460:R460"/>
    <mergeCell ref="S460:U460"/>
    <mergeCell ref="V460:W460"/>
    <mergeCell ref="X460:Y460"/>
    <mergeCell ref="Z460:AA460"/>
    <mergeCell ref="AC460:AD460"/>
    <mergeCell ref="X459:Y459"/>
    <mergeCell ref="Z459:AA459"/>
    <mergeCell ref="AC459:AD459"/>
    <mergeCell ref="AF459:AG459"/>
    <mergeCell ref="AI459:AJ459"/>
    <mergeCell ref="AL459:AM459"/>
    <mergeCell ref="AF462:AG462"/>
    <mergeCell ref="AI462:AJ462"/>
    <mergeCell ref="AL462:AM462"/>
    <mergeCell ref="AP462:AQ462"/>
    <mergeCell ref="AZ462:BB462"/>
    <mergeCell ref="A463:L463"/>
    <mergeCell ref="M463:N463"/>
    <mergeCell ref="O463:R463"/>
    <mergeCell ref="S463:U463"/>
    <mergeCell ref="V463:W463"/>
    <mergeCell ref="AP461:AQ461"/>
    <mergeCell ref="AZ461:BB461"/>
    <mergeCell ref="A462:L462"/>
    <mergeCell ref="M462:N462"/>
    <mergeCell ref="O462:R462"/>
    <mergeCell ref="S462:U462"/>
    <mergeCell ref="V462:W462"/>
    <mergeCell ref="X462:Y462"/>
    <mergeCell ref="Z462:AA462"/>
    <mergeCell ref="AC462:AD462"/>
    <mergeCell ref="X461:Y461"/>
    <mergeCell ref="Z461:AA461"/>
    <mergeCell ref="AC461:AD461"/>
    <mergeCell ref="AF461:AG461"/>
    <mergeCell ref="AI461:AJ461"/>
    <mergeCell ref="AL461:AM461"/>
    <mergeCell ref="AF464:AG464"/>
    <mergeCell ref="AI464:AJ464"/>
    <mergeCell ref="AL464:AM464"/>
    <mergeCell ref="AP464:AQ464"/>
    <mergeCell ref="AZ464:BB464"/>
    <mergeCell ref="A465:L465"/>
    <mergeCell ref="M465:N465"/>
    <mergeCell ref="O465:R465"/>
    <mergeCell ref="S465:U465"/>
    <mergeCell ref="V465:W465"/>
    <mergeCell ref="AP463:AQ463"/>
    <mergeCell ref="AZ463:BB463"/>
    <mergeCell ref="A464:L464"/>
    <mergeCell ref="M464:N464"/>
    <mergeCell ref="O464:R464"/>
    <mergeCell ref="S464:U464"/>
    <mergeCell ref="V464:W464"/>
    <mergeCell ref="X464:Y464"/>
    <mergeCell ref="Z464:AA464"/>
    <mergeCell ref="AC464:AD464"/>
    <mergeCell ref="X463:Y463"/>
    <mergeCell ref="Z463:AA463"/>
    <mergeCell ref="AC463:AD463"/>
    <mergeCell ref="AF463:AG463"/>
    <mergeCell ref="AI463:AJ463"/>
    <mergeCell ref="AL463:AM463"/>
    <mergeCell ref="AF466:AG466"/>
    <mergeCell ref="AI466:AJ466"/>
    <mergeCell ref="AL466:AM466"/>
    <mergeCell ref="AP466:AQ466"/>
    <mergeCell ref="AZ466:BB466"/>
    <mergeCell ref="A467:L467"/>
    <mergeCell ref="M467:N467"/>
    <mergeCell ref="O467:R467"/>
    <mergeCell ref="S467:U467"/>
    <mergeCell ref="V467:W467"/>
    <mergeCell ref="AP465:AQ465"/>
    <mergeCell ref="AZ465:BB465"/>
    <mergeCell ref="A466:L466"/>
    <mergeCell ref="M466:N466"/>
    <mergeCell ref="O466:R466"/>
    <mergeCell ref="S466:U466"/>
    <mergeCell ref="V466:W466"/>
    <mergeCell ref="X466:Y466"/>
    <mergeCell ref="Z466:AA466"/>
    <mergeCell ref="AC466:AD466"/>
    <mergeCell ref="X465:Y465"/>
    <mergeCell ref="Z465:AA465"/>
    <mergeCell ref="AC465:AD465"/>
    <mergeCell ref="AF465:AG465"/>
    <mergeCell ref="AI465:AJ465"/>
    <mergeCell ref="AL465:AM465"/>
    <mergeCell ref="AF468:AG468"/>
    <mergeCell ref="AI468:AJ468"/>
    <mergeCell ref="AL468:AM468"/>
    <mergeCell ref="AP468:AQ468"/>
    <mergeCell ref="AZ468:BB468"/>
    <mergeCell ref="A469:L469"/>
    <mergeCell ref="M469:N469"/>
    <mergeCell ref="O469:R469"/>
    <mergeCell ref="S469:U469"/>
    <mergeCell ref="V469:W469"/>
    <mergeCell ref="AP467:AQ467"/>
    <mergeCell ref="AZ467:BB467"/>
    <mergeCell ref="A468:L468"/>
    <mergeCell ref="M468:N468"/>
    <mergeCell ref="O468:R468"/>
    <mergeCell ref="S468:U468"/>
    <mergeCell ref="V468:W468"/>
    <mergeCell ref="X468:Y468"/>
    <mergeCell ref="Z468:AA468"/>
    <mergeCell ref="AC468:AD468"/>
    <mergeCell ref="X467:Y467"/>
    <mergeCell ref="Z467:AA467"/>
    <mergeCell ref="AC467:AD467"/>
    <mergeCell ref="AF467:AG467"/>
    <mergeCell ref="AI467:AJ467"/>
    <mergeCell ref="AL467:AM467"/>
    <mergeCell ref="AF470:AG470"/>
    <mergeCell ref="AI470:AJ470"/>
    <mergeCell ref="AL470:AM470"/>
    <mergeCell ref="AP470:AQ470"/>
    <mergeCell ref="AZ470:BB470"/>
    <mergeCell ref="A471:L471"/>
    <mergeCell ref="M471:N471"/>
    <mergeCell ref="O471:R471"/>
    <mergeCell ref="S471:U471"/>
    <mergeCell ref="V471:W471"/>
    <mergeCell ref="AP469:AQ469"/>
    <mergeCell ref="AZ469:BB469"/>
    <mergeCell ref="A470:L470"/>
    <mergeCell ref="M470:N470"/>
    <mergeCell ref="O470:R470"/>
    <mergeCell ref="S470:U470"/>
    <mergeCell ref="V470:W470"/>
    <mergeCell ref="X470:Y470"/>
    <mergeCell ref="Z470:AA470"/>
    <mergeCell ref="AC470:AD470"/>
    <mergeCell ref="X469:Y469"/>
    <mergeCell ref="Z469:AA469"/>
    <mergeCell ref="AC469:AD469"/>
    <mergeCell ref="AF469:AG469"/>
    <mergeCell ref="AI469:AJ469"/>
    <mergeCell ref="AL469:AM469"/>
    <mergeCell ref="AF472:AG472"/>
    <mergeCell ref="AI472:AJ472"/>
    <mergeCell ref="AL472:AM472"/>
    <mergeCell ref="AP472:AQ472"/>
    <mergeCell ref="AZ472:BB472"/>
    <mergeCell ref="A473:L473"/>
    <mergeCell ref="M473:N473"/>
    <mergeCell ref="O473:R473"/>
    <mergeCell ref="S473:U473"/>
    <mergeCell ref="V473:W473"/>
    <mergeCell ref="AP471:AQ471"/>
    <mergeCell ref="AZ471:BB471"/>
    <mergeCell ref="A472:L472"/>
    <mergeCell ref="M472:N472"/>
    <mergeCell ref="O472:R472"/>
    <mergeCell ref="S472:U472"/>
    <mergeCell ref="V472:W472"/>
    <mergeCell ref="X472:Y472"/>
    <mergeCell ref="Z472:AA472"/>
    <mergeCell ref="AC472:AD472"/>
    <mergeCell ref="X471:Y471"/>
    <mergeCell ref="Z471:AA471"/>
    <mergeCell ref="AC471:AD471"/>
    <mergeCell ref="AF471:AG471"/>
    <mergeCell ref="AI471:AJ471"/>
    <mergeCell ref="AL471:AM471"/>
    <mergeCell ref="AF474:AG474"/>
    <mergeCell ref="AI474:AJ474"/>
    <mergeCell ref="AL474:AM474"/>
    <mergeCell ref="AP474:AQ474"/>
    <mergeCell ref="AZ474:BB474"/>
    <mergeCell ref="A475:L475"/>
    <mergeCell ref="M475:N475"/>
    <mergeCell ref="O475:R475"/>
    <mergeCell ref="S475:U475"/>
    <mergeCell ref="V475:W475"/>
    <mergeCell ref="AP473:AQ473"/>
    <mergeCell ref="AZ473:BB473"/>
    <mergeCell ref="A474:L474"/>
    <mergeCell ref="M474:N474"/>
    <mergeCell ref="O474:R474"/>
    <mergeCell ref="S474:U474"/>
    <mergeCell ref="V474:W474"/>
    <mergeCell ref="X474:Y474"/>
    <mergeCell ref="Z474:AA474"/>
    <mergeCell ref="AC474:AD474"/>
    <mergeCell ref="X473:Y473"/>
    <mergeCell ref="Z473:AA473"/>
    <mergeCell ref="AC473:AD473"/>
    <mergeCell ref="AF473:AG473"/>
    <mergeCell ref="AI473:AJ473"/>
    <mergeCell ref="AL473:AM473"/>
    <mergeCell ref="AF476:AG476"/>
    <mergeCell ref="AI476:AJ476"/>
    <mergeCell ref="AL476:AM476"/>
    <mergeCell ref="AP476:AQ476"/>
    <mergeCell ref="AZ476:BB476"/>
    <mergeCell ref="A477:L477"/>
    <mergeCell ref="M477:N477"/>
    <mergeCell ref="O477:R477"/>
    <mergeCell ref="S477:U477"/>
    <mergeCell ref="V477:W477"/>
    <mergeCell ref="AP475:AQ475"/>
    <mergeCell ref="AZ475:BB475"/>
    <mergeCell ref="A476:L476"/>
    <mergeCell ref="M476:N476"/>
    <mergeCell ref="O476:R476"/>
    <mergeCell ref="S476:U476"/>
    <mergeCell ref="V476:W476"/>
    <mergeCell ref="X476:Y476"/>
    <mergeCell ref="Z476:AA476"/>
    <mergeCell ref="AC476:AD476"/>
    <mergeCell ref="X475:Y475"/>
    <mergeCell ref="Z475:AA475"/>
    <mergeCell ref="AC475:AD475"/>
    <mergeCell ref="AF475:AG475"/>
    <mergeCell ref="AI475:AJ475"/>
    <mergeCell ref="AL475:AM475"/>
    <mergeCell ref="AF478:AG478"/>
    <mergeCell ref="AI478:AJ478"/>
    <mergeCell ref="AL478:AM478"/>
    <mergeCell ref="AP478:AQ478"/>
    <mergeCell ref="AZ478:BB478"/>
    <mergeCell ref="A479:L479"/>
    <mergeCell ref="M479:N479"/>
    <mergeCell ref="O479:R479"/>
    <mergeCell ref="S479:U479"/>
    <mergeCell ref="V479:W479"/>
    <mergeCell ref="AP477:AQ477"/>
    <mergeCell ref="AZ477:BB477"/>
    <mergeCell ref="A478:L478"/>
    <mergeCell ref="M478:N478"/>
    <mergeCell ref="O478:R478"/>
    <mergeCell ref="S478:U478"/>
    <mergeCell ref="V478:W478"/>
    <mergeCell ref="X478:Y478"/>
    <mergeCell ref="Z478:AA478"/>
    <mergeCell ref="AC478:AD478"/>
    <mergeCell ref="X477:Y477"/>
    <mergeCell ref="Z477:AA477"/>
    <mergeCell ref="AC477:AD477"/>
    <mergeCell ref="AF477:AG477"/>
    <mergeCell ref="AI477:AJ477"/>
    <mergeCell ref="AL477:AM477"/>
    <mergeCell ref="AF480:AG480"/>
    <mergeCell ref="AI480:AJ480"/>
    <mergeCell ref="AL480:AM480"/>
    <mergeCell ref="AP480:AQ480"/>
    <mergeCell ref="AZ480:BB480"/>
    <mergeCell ref="A481:L481"/>
    <mergeCell ref="M481:N481"/>
    <mergeCell ref="O481:R481"/>
    <mergeCell ref="S481:U481"/>
    <mergeCell ref="V481:W481"/>
    <mergeCell ref="AP479:AQ479"/>
    <mergeCell ref="AZ479:BB479"/>
    <mergeCell ref="A480:L480"/>
    <mergeCell ref="M480:N480"/>
    <mergeCell ref="O480:R480"/>
    <mergeCell ref="S480:U480"/>
    <mergeCell ref="V480:W480"/>
    <mergeCell ref="X480:Y480"/>
    <mergeCell ref="Z480:AA480"/>
    <mergeCell ref="AC480:AD480"/>
    <mergeCell ref="X479:Y479"/>
    <mergeCell ref="Z479:AA479"/>
    <mergeCell ref="AC479:AD479"/>
    <mergeCell ref="AF479:AG479"/>
    <mergeCell ref="AI479:AJ479"/>
    <mergeCell ref="AL479:AM479"/>
    <mergeCell ref="AF482:AG482"/>
    <mergeCell ref="AI482:AJ482"/>
    <mergeCell ref="AL482:AM482"/>
    <mergeCell ref="AP482:AQ482"/>
    <mergeCell ref="AZ482:BB482"/>
    <mergeCell ref="A483:L483"/>
    <mergeCell ref="M483:N483"/>
    <mergeCell ref="O483:R483"/>
    <mergeCell ref="S483:U483"/>
    <mergeCell ref="V483:W483"/>
    <mergeCell ref="AP481:AQ481"/>
    <mergeCell ref="AZ481:BB481"/>
    <mergeCell ref="A482:L482"/>
    <mergeCell ref="M482:N482"/>
    <mergeCell ref="O482:R482"/>
    <mergeCell ref="S482:U482"/>
    <mergeCell ref="V482:W482"/>
    <mergeCell ref="X482:Y482"/>
    <mergeCell ref="Z482:AA482"/>
    <mergeCell ref="AC482:AD482"/>
    <mergeCell ref="X481:Y481"/>
    <mergeCell ref="Z481:AA481"/>
    <mergeCell ref="AC481:AD481"/>
    <mergeCell ref="AF481:AG481"/>
    <mergeCell ref="AI481:AJ481"/>
    <mergeCell ref="AL481:AM481"/>
    <mergeCell ref="AF484:AG484"/>
    <mergeCell ref="AI484:AJ484"/>
    <mergeCell ref="AL484:AM484"/>
    <mergeCell ref="AP484:AQ484"/>
    <mergeCell ref="AZ484:BB484"/>
    <mergeCell ref="A485:L485"/>
    <mergeCell ref="M485:N485"/>
    <mergeCell ref="O485:R485"/>
    <mergeCell ref="S485:U485"/>
    <mergeCell ref="V485:W485"/>
    <mergeCell ref="AP483:AQ483"/>
    <mergeCell ref="AZ483:BB483"/>
    <mergeCell ref="A484:L484"/>
    <mergeCell ref="M484:N484"/>
    <mergeCell ref="O484:R484"/>
    <mergeCell ref="S484:U484"/>
    <mergeCell ref="V484:W484"/>
    <mergeCell ref="X484:Y484"/>
    <mergeCell ref="Z484:AA484"/>
    <mergeCell ref="AC484:AD484"/>
    <mergeCell ref="X483:Y483"/>
    <mergeCell ref="Z483:AA483"/>
    <mergeCell ref="AC483:AD483"/>
    <mergeCell ref="AF483:AG483"/>
    <mergeCell ref="AI483:AJ483"/>
    <mergeCell ref="AL483:AM483"/>
    <mergeCell ref="AF486:AG486"/>
    <mergeCell ref="AI486:AJ486"/>
    <mergeCell ref="AL486:AM486"/>
    <mergeCell ref="AP486:AQ486"/>
    <mergeCell ref="AZ486:BB486"/>
    <mergeCell ref="A487:L487"/>
    <mergeCell ref="M487:N487"/>
    <mergeCell ref="O487:R487"/>
    <mergeCell ref="S487:U487"/>
    <mergeCell ref="V487:W487"/>
    <mergeCell ref="AP485:AQ485"/>
    <mergeCell ref="AZ485:BB485"/>
    <mergeCell ref="A486:L486"/>
    <mergeCell ref="M486:N486"/>
    <mergeCell ref="O486:R486"/>
    <mergeCell ref="S486:U486"/>
    <mergeCell ref="V486:W486"/>
    <mergeCell ref="X486:Y486"/>
    <mergeCell ref="Z486:AA486"/>
    <mergeCell ref="AC486:AD486"/>
    <mergeCell ref="X485:Y485"/>
    <mergeCell ref="Z485:AA485"/>
    <mergeCell ref="AC485:AD485"/>
    <mergeCell ref="AF485:AG485"/>
    <mergeCell ref="AI485:AJ485"/>
    <mergeCell ref="AL485:AM485"/>
    <mergeCell ref="AF488:AG488"/>
    <mergeCell ref="AI488:AJ488"/>
    <mergeCell ref="AL488:AM488"/>
    <mergeCell ref="AP488:AQ488"/>
    <mergeCell ref="AZ488:BB488"/>
    <mergeCell ref="A489:L489"/>
    <mergeCell ref="M489:N489"/>
    <mergeCell ref="O489:R489"/>
    <mergeCell ref="S489:U489"/>
    <mergeCell ref="V489:W489"/>
    <mergeCell ref="AP487:AQ487"/>
    <mergeCell ref="AZ487:BB487"/>
    <mergeCell ref="A488:L488"/>
    <mergeCell ref="M488:N488"/>
    <mergeCell ref="O488:R488"/>
    <mergeCell ref="S488:U488"/>
    <mergeCell ref="V488:W488"/>
    <mergeCell ref="X488:Y488"/>
    <mergeCell ref="Z488:AA488"/>
    <mergeCell ref="AC488:AD488"/>
    <mergeCell ref="X487:Y487"/>
    <mergeCell ref="Z487:AA487"/>
    <mergeCell ref="AC487:AD487"/>
    <mergeCell ref="AF487:AG487"/>
    <mergeCell ref="AI487:AJ487"/>
    <mergeCell ref="AL487:AM487"/>
    <mergeCell ref="AF490:AG490"/>
    <mergeCell ref="AI490:AJ490"/>
    <mergeCell ref="AL490:AM490"/>
    <mergeCell ref="AP490:AQ490"/>
    <mergeCell ref="AZ490:BB490"/>
    <mergeCell ref="A491:L491"/>
    <mergeCell ref="M491:N491"/>
    <mergeCell ref="O491:R491"/>
    <mergeCell ref="S491:U491"/>
    <mergeCell ref="V491:W491"/>
    <mergeCell ref="AP489:AQ489"/>
    <mergeCell ref="AZ489:BB489"/>
    <mergeCell ref="A490:L490"/>
    <mergeCell ref="M490:N490"/>
    <mergeCell ref="O490:R490"/>
    <mergeCell ref="S490:U490"/>
    <mergeCell ref="V490:W490"/>
    <mergeCell ref="X490:Y490"/>
    <mergeCell ref="Z490:AA490"/>
    <mergeCell ref="AC490:AD490"/>
    <mergeCell ref="X489:Y489"/>
    <mergeCell ref="Z489:AA489"/>
    <mergeCell ref="AC489:AD489"/>
    <mergeCell ref="AF489:AG489"/>
    <mergeCell ref="AI489:AJ489"/>
    <mergeCell ref="AL489:AM489"/>
    <mergeCell ref="AF492:AG492"/>
    <mergeCell ref="AI492:AJ492"/>
    <mergeCell ref="AL492:AM492"/>
    <mergeCell ref="AP492:AQ492"/>
    <mergeCell ref="AZ492:BB492"/>
    <mergeCell ref="A493:L493"/>
    <mergeCell ref="M493:N493"/>
    <mergeCell ref="O493:R493"/>
    <mergeCell ref="S493:U493"/>
    <mergeCell ref="V493:W493"/>
    <mergeCell ref="AP491:AQ491"/>
    <mergeCell ref="AZ491:BB491"/>
    <mergeCell ref="A492:L492"/>
    <mergeCell ref="M492:N492"/>
    <mergeCell ref="O492:R492"/>
    <mergeCell ref="S492:U492"/>
    <mergeCell ref="V492:W492"/>
    <mergeCell ref="X492:Y492"/>
    <mergeCell ref="Z492:AA492"/>
    <mergeCell ref="AC492:AD492"/>
    <mergeCell ref="X491:Y491"/>
    <mergeCell ref="Z491:AA491"/>
    <mergeCell ref="AC491:AD491"/>
    <mergeCell ref="AF491:AG491"/>
    <mergeCell ref="AI491:AJ491"/>
    <mergeCell ref="AL491:AM491"/>
    <mergeCell ref="AF494:AG494"/>
    <mergeCell ref="AI494:AJ494"/>
    <mergeCell ref="AL494:AM494"/>
    <mergeCell ref="AP494:AQ494"/>
    <mergeCell ref="AZ494:BB494"/>
    <mergeCell ref="A495:L495"/>
    <mergeCell ref="M495:N495"/>
    <mergeCell ref="O495:R495"/>
    <mergeCell ref="S495:U495"/>
    <mergeCell ref="V495:W495"/>
    <mergeCell ref="AP493:AQ493"/>
    <mergeCell ref="AZ493:BB493"/>
    <mergeCell ref="A494:L494"/>
    <mergeCell ref="M494:N494"/>
    <mergeCell ref="O494:R494"/>
    <mergeCell ref="S494:U494"/>
    <mergeCell ref="V494:W494"/>
    <mergeCell ref="X494:Y494"/>
    <mergeCell ref="Z494:AA494"/>
    <mergeCell ref="AC494:AD494"/>
    <mergeCell ref="X493:Y493"/>
    <mergeCell ref="Z493:AA493"/>
    <mergeCell ref="AC493:AD493"/>
    <mergeCell ref="AF493:AG493"/>
    <mergeCell ref="AI493:AJ493"/>
    <mergeCell ref="AL493:AM493"/>
    <mergeCell ref="AF496:AG496"/>
    <mergeCell ref="AI496:AJ496"/>
    <mergeCell ref="AL496:AM496"/>
    <mergeCell ref="AP496:AQ496"/>
    <mergeCell ref="AZ496:BB496"/>
    <mergeCell ref="A497:L497"/>
    <mergeCell ref="M497:N497"/>
    <mergeCell ref="O497:R497"/>
    <mergeCell ref="S497:U497"/>
    <mergeCell ref="V497:W497"/>
    <mergeCell ref="AP495:AQ495"/>
    <mergeCell ref="AZ495:BB495"/>
    <mergeCell ref="A496:L496"/>
    <mergeCell ref="M496:N496"/>
    <mergeCell ref="O496:R496"/>
    <mergeCell ref="S496:U496"/>
    <mergeCell ref="V496:W496"/>
    <mergeCell ref="X496:Y496"/>
    <mergeCell ref="Z496:AA496"/>
    <mergeCell ref="AC496:AD496"/>
    <mergeCell ref="X495:Y495"/>
    <mergeCell ref="Z495:AA495"/>
    <mergeCell ref="AC495:AD495"/>
    <mergeCell ref="AF495:AG495"/>
    <mergeCell ref="AI495:AJ495"/>
    <mergeCell ref="AL495:AM495"/>
    <mergeCell ref="AF498:AG498"/>
    <mergeCell ref="AI498:AJ498"/>
    <mergeCell ref="AL498:AM498"/>
    <mergeCell ref="AP498:AQ498"/>
    <mergeCell ref="AZ498:BB498"/>
    <mergeCell ref="A499:L499"/>
    <mergeCell ref="M499:N499"/>
    <mergeCell ref="O499:R499"/>
    <mergeCell ref="S499:U499"/>
    <mergeCell ref="V499:W499"/>
    <mergeCell ref="AP497:AQ497"/>
    <mergeCell ref="AZ497:BB497"/>
    <mergeCell ref="A498:L498"/>
    <mergeCell ref="M498:N498"/>
    <mergeCell ref="O498:R498"/>
    <mergeCell ref="S498:U498"/>
    <mergeCell ref="V498:W498"/>
    <mergeCell ref="X498:Y498"/>
    <mergeCell ref="Z498:AA498"/>
    <mergeCell ref="AC498:AD498"/>
    <mergeCell ref="X497:Y497"/>
    <mergeCell ref="Z497:AA497"/>
    <mergeCell ref="AC497:AD497"/>
    <mergeCell ref="AF497:AG497"/>
    <mergeCell ref="AI497:AJ497"/>
    <mergeCell ref="AL497:AM497"/>
    <mergeCell ref="AF500:AG500"/>
    <mergeCell ref="AI500:AJ500"/>
    <mergeCell ref="AL500:AM500"/>
    <mergeCell ref="AP500:AQ500"/>
    <mergeCell ref="AZ500:BB500"/>
    <mergeCell ref="A501:L501"/>
    <mergeCell ref="M501:N501"/>
    <mergeCell ref="O501:R501"/>
    <mergeCell ref="S501:U501"/>
    <mergeCell ref="V501:W501"/>
    <mergeCell ref="AP499:AQ499"/>
    <mergeCell ref="AZ499:BB499"/>
    <mergeCell ref="A500:L500"/>
    <mergeCell ref="M500:N500"/>
    <mergeCell ref="O500:R500"/>
    <mergeCell ref="S500:U500"/>
    <mergeCell ref="V500:W500"/>
    <mergeCell ref="X500:Y500"/>
    <mergeCell ref="Z500:AA500"/>
    <mergeCell ref="AC500:AD500"/>
    <mergeCell ref="X499:Y499"/>
    <mergeCell ref="Z499:AA499"/>
    <mergeCell ref="AC499:AD499"/>
    <mergeCell ref="AF499:AG499"/>
    <mergeCell ref="AI499:AJ499"/>
    <mergeCell ref="AL499:AM499"/>
    <mergeCell ref="AF502:AG502"/>
    <mergeCell ref="AI502:AJ502"/>
    <mergeCell ref="AL502:AM502"/>
    <mergeCell ref="AP502:AQ502"/>
    <mergeCell ref="AZ502:BB502"/>
    <mergeCell ref="A503:L503"/>
    <mergeCell ref="M503:N503"/>
    <mergeCell ref="O503:R503"/>
    <mergeCell ref="S503:U503"/>
    <mergeCell ref="V503:W503"/>
    <mergeCell ref="AP501:AQ501"/>
    <mergeCell ref="AZ501:BB501"/>
    <mergeCell ref="A502:L502"/>
    <mergeCell ref="M502:N502"/>
    <mergeCell ref="O502:R502"/>
    <mergeCell ref="S502:U502"/>
    <mergeCell ref="V502:W502"/>
    <mergeCell ref="X502:Y502"/>
    <mergeCell ref="Z502:AA502"/>
    <mergeCell ref="AC502:AD502"/>
    <mergeCell ref="X501:Y501"/>
    <mergeCell ref="Z501:AA501"/>
    <mergeCell ref="AC501:AD501"/>
    <mergeCell ref="AF501:AG501"/>
    <mergeCell ref="AI501:AJ501"/>
    <mergeCell ref="AL501:AM501"/>
    <mergeCell ref="AF504:AG504"/>
    <mergeCell ref="AI504:AJ504"/>
    <mergeCell ref="AL504:AM504"/>
    <mergeCell ref="AP504:AQ504"/>
    <mergeCell ref="AZ504:BB504"/>
    <mergeCell ref="A505:L505"/>
    <mergeCell ref="M505:N505"/>
    <mergeCell ref="O505:R505"/>
    <mergeCell ref="S505:U505"/>
    <mergeCell ref="V505:W505"/>
    <mergeCell ref="AP503:AQ503"/>
    <mergeCell ref="AZ503:BB503"/>
    <mergeCell ref="A504:L504"/>
    <mergeCell ref="M504:N504"/>
    <mergeCell ref="O504:R504"/>
    <mergeCell ref="S504:U504"/>
    <mergeCell ref="V504:W504"/>
    <mergeCell ref="X504:Y504"/>
    <mergeCell ref="Z504:AA504"/>
    <mergeCell ref="AC504:AD504"/>
    <mergeCell ref="X503:Y503"/>
    <mergeCell ref="Z503:AA503"/>
    <mergeCell ref="AC503:AD503"/>
    <mergeCell ref="AF503:AG503"/>
    <mergeCell ref="AI503:AJ503"/>
    <mergeCell ref="AL503:AM503"/>
    <mergeCell ref="AF506:AG506"/>
    <mergeCell ref="AI506:AJ506"/>
    <mergeCell ref="AL506:AM506"/>
    <mergeCell ref="AP506:AQ506"/>
    <mergeCell ref="AZ506:BB506"/>
    <mergeCell ref="A507:L507"/>
    <mergeCell ref="M507:N507"/>
    <mergeCell ref="O507:R507"/>
    <mergeCell ref="S507:U507"/>
    <mergeCell ref="V507:W507"/>
    <mergeCell ref="AP505:AQ505"/>
    <mergeCell ref="AZ505:BB505"/>
    <mergeCell ref="A506:L506"/>
    <mergeCell ref="M506:N506"/>
    <mergeCell ref="O506:R506"/>
    <mergeCell ref="S506:U506"/>
    <mergeCell ref="V506:W506"/>
    <mergeCell ref="X506:Y506"/>
    <mergeCell ref="Z506:AA506"/>
    <mergeCell ref="AC506:AD506"/>
    <mergeCell ref="X505:Y505"/>
    <mergeCell ref="Z505:AA505"/>
    <mergeCell ref="AC505:AD505"/>
    <mergeCell ref="AF505:AG505"/>
    <mergeCell ref="AI505:AJ505"/>
    <mergeCell ref="AL505:AM505"/>
    <mergeCell ref="AF508:AG508"/>
    <mergeCell ref="AI508:AJ508"/>
    <mergeCell ref="AL508:AM508"/>
    <mergeCell ref="AP508:AQ508"/>
    <mergeCell ref="AZ508:BB508"/>
    <mergeCell ref="A509:L509"/>
    <mergeCell ref="M509:N509"/>
    <mergeCell ref="O509:R509"/>
    <mergeCell ref="S509:U509"/>
    <mergeCell ref="V509:W509"/>
    <mergeCell ref="AP507:AQ507"/>
    <mergeCell ref="AZ507:BB507"/>
    <mergeCell ref="A508:L508"/>
    <mergeCell ref="M508:N508"/>
    <mergeCell ref="O508:R508"/>
    <mergeCell ref="S508:U508"/>
    <mergeCell ref="V508:W508"/>
    <mergeCell ref="X508:Y508"/>
    <mergeCell ref="Z508:AA508"/>
    <mergeCell ref="AC508:AD508"/>
    <mergeCell ref="X507:Y507"/>
    <mergeCell ref="Z507:AA507"/>
    <mergeCell ref="AC507:AD507"/>
    <mergeCell ref="AF507:AG507"/>
    <mergeCell ref="AI507:AJ507"/>
    <mergeCell ref="AL507:AM507"/>
    <mergeCell ref="AF510:AG510"/>
    <mergeCell ref="AI510:AJ510"/>
    <mergeCell ref="AL510:AM510"/>
    <mergeCell ref="AP510:AQ510"/>
    <mergeCell ref="AZ510:BB510"/>
    <mergeCell ref="A511:L511"/>
    <mergeCell ref="M511:N511"/>
    <mergeCell ref="O511:R511"/>
    <mergeCell ref="S511:U511"/>
    <mergeCell ref="V511:W511"/>
    <mergeCell ref="AP509:AQ509"/>
    <mergeCell ref="AZ509:BB509"/>
    <mergeCell ref="A510:L510"/>
    <mergeCell ref="M510:N510"/>
    <mergeCell ref="O510:R510"/>
    <mergeCell ref="S510:U510"/>
    <mergeCell ref="V510:W510"/>
    <mergeCell ref="X510:Y510"/>
    <mergeCell ref="Z510:AA510"/>
    <mergeCell ref="AC510:AD510"/>
    <mergeCell ref="X509:Y509"/>
    <mergeCell ref="Z509:AA509"/>
    <mergeCell ref="AC509:AD509"/>
    <mergeCell ref="AF509:AG509"/>
    <mergeCell ref="AI509:AJ509"/>
    <mergeCell ref="AL509:AM509"/>
    <mergeCell ref="AF512:AG512"/>
    <mergeCell ref="AI512:AJ512"/>
    <mergeCell ref="AL512:AM512"/>
    <mergeCell ref="AP512:AQ512"/>
    <mergeCell ref="AZ512:BB512"/>
    <mergeCell ref="A513:L513"/>
    <mergeCell ref="M513:N513"/>
    <mergeCell ref="O513:R513"/>
    <mergeCell ref="S513:U513"/>
    <mergeCell ref="V513:W513"/>
    <mergeCell ref="AP511:AQ511"/>
    <mergeCell ref="AZ511:BB511"/>
    <mergeCell ref="A512:L512"/>
    <mergeCell ref="M512:N512"/>
    <mergeCell ref="O512:R512"/>
    <mergeCell ref="S512:U512"/>
    <mergeCell ref="V512:W512"/>
    <mergeCell ref="X512:Y512"/>
    <mergeCell ref="Z512:AA512"/>
    <mergeCell ref="AC512:AD512"/>
    <mergeCell ref="X511:Y511"/>
    <mergeCell ref="Z511:AA511"/>
    <mergeCell ref="AC511:AD511"/>
    <mergeCell ref="AF511:AG511"/>
    <mergeCell ref="AI511:AJ511"/>
    <mergeCell ref="AL511:AM511"/>
    <mergeCell ref="AF514:AG514"/>
    <mergeCell ref="AI514:AJ514"/>
    <mergeCell ref="AL514:AM514"/>
    <mergeCell ref="AP514:AQ514"/>
    <mergeCell ref="AZ514:BB514"/>
    <mergeCell ref="A515:BC515"/>
    <mergeCell ref="AP513:AQ513"/>
    <mergeCell ref="AZ513:BB513"/>
    <mergeCell ref="A514:L514"/>
    <mergeCell ref="M514:N514"/>
    <mergeCell ref="O514:R514"/>
    <mergeCell ref="S514:U514"/>
    <mergeCell ref="V514:W514"/>
    <mergeCell ref="X514:Y514"/>
    <mergeCell ref="Z514:AA514"/>
    <mergeCell ref="AC514:AD514"/>
    <mergeCell ref="X513:Y513"/>
    <mergeCell ref="Z513:AA513"/>
    <mergeCell ref="AC513:AD513"/>
    <mergeCell ref="AF513:AG513"/>
    <mergeCell ref="AI513:AJ513"/>
    <mergeCell ref="AL513:AM513"/>
    <mergeCell ref="AI517:AJ517"/>
    <mergeCell ref="AL517:AM517"/>
    <mergeCell ref="AP517:AQ517"/>
    <mergeCell ref="AZ517:BB517"/>
    <mergeCell ref="A518:L518"/>
    <mergeCell ref="M518:N518"/>
    <mergeCell ref="O518:R518"/>
    <mergeCell ref="S518:U518"/>
    <mergeCell ref="V518:W518"/>
    <mergeCell ref="X518:Y518"/>
    <mergeCell ref="A516:BC516"/>
    <mergeCell ref="A517:L517"/>
    <mergeCell ref="M517:N517"/>
    <mergeCell ref="O517:R517"/>
    <mergeCell ref="S517:U517"/>
    <mergeCell ref="V517:W517"/>
    <mergeCell ref="X517:Y517"/>
    <mergeCell ref="Z517:AA517"/>
    <mergeCell ref="AC517:AD517"/>
    <mergeCell ref="AF517:AG517"/>
    <mergeCell ref="AI519:AJ519"/>
    <mergeCell ref="AL519:AM519"/>
    <mergeCell ref="AP519:AQ519"/>
    <mergeCell ref="AZ519:BB519"/>
    <mergeCell ref="A520:L520"/>
    <mergeCell ref="M520:N520"/>
    <mergeCell ref="O520:R520"/>
    <mergeCell ref="S520:U520"/>
    <mergeCell ref="V520:W520"/>
    <mergeCell ref="X520:Y520"/>
    <mergeCell ref="AZ518:BB518"/>
    <mergeCell ref="A519:L519"/>
    <mergeCell ref="M519:N519"/>
    <mergeCell ref="O519:R519"/>
    <mergeCell ref="S519:U519"/>
    <mergeCell ref="V519:W519"/>
    <mergeCell ref="X519:Y519"/>
    <mergeCell ref="Z519:AA519"/>
    <mergeCell ref="AC519:AD519"/>
    <mergeCell ref="AF519:AG519"/>
    <mergeCell ref="Z518:AA518"/>
    <mergeCell ref="AC518:AD518"/>
    <mergeCell ref="AF518:AG518"/>
    <mergeCell ref="AI518:AJ518"/>
    <mergeCell ref="AL518:AM518"/>
    <mergeCell ref="AP518:AQ518"/>
    <mergeCell ref="AI521:AJ521"/>
    <mergeCell ref="AL521:AM521"/>
    <mergeCell ref="AP521:AQ521"/>
    <mergeCell ref="AZ521:BB521"/>
    <mergeCell ref="A522:L522"/>
    <mergeCell ref="M522:N522"/>
    <mergeCell ref="O522:R522"/>
    <mergeCell ref="S522:U522"/>
    <mergeCell ref="V522:W522"/>
    <mergeCell ref="X522:Y522"/>
    <mergeCell ref="AZ520:BB520"/>
    <mergeCell ref="A521:L521"/>
    <mergeCell ref="M521:N521"/>
    <mergeCell ref="O521:R521"/>
    <mergeCell ref="S521:U521"/>
    <mergeCell ref="V521:W521"/>
    <mergeCell ref="X521:Y521"/>
    <mergeCell ref="Z521:AA521"/>
    <mergeCell ref="AC521:AD521"/>
    <mergeCell ref="AF521:AG521"/>
    <mergeCell ref="Z520:AA520"/>
    <mergeCell ref="AC520:AD520"/>
    <mergeCell ref="AF520:AG520"/>
    <mergeCell ref="AI520:AJ520"/>
    <mergeCell ref="AL520:AM520"/>
    <mergeCell ref="AP520:AQ520"/>
    <mergeCell ref="AI523:AJ523"/>
    <mergeCell ref="AL523:AM523"/>
    <mergeCell ref="AP523:AQ523"/>
    <mergeCell ref="AZ523:BB523"/>
    <mergeCell ref="A524:L524"/>
    <mergeCell ref="M524:N524"/>
    <mergeCell ref="O524:R524"/>
    <mergeCell ref="S524:U524"/>
    <mergeCell ref="V524:W524"/>
    <mergeCell ref="X524:Y524"/>
    <mergeCell ref="AZ522:BB522"/>
    <mergeCell ref="A523:L523"/>
    <mergeCell ref="M523:N523"/>
    <mergeCell ref="O523:R523"/>
    <mergeCell ref="S523:U523"/>
    <mergeCell ref="V523:W523"/>
    <mergeCell ref="X523:Y523"/>
    <mergeCell ref="Z523:AA523"/>
    <mergeCell ref="AC523:AD523"/>
    <mergeCell ref="AF523:AG523"/>
    <mergeCell ref="Z522:AA522"/>
    <mergeCell ref="AC522:AD522"/>
    <mergeCell ref="AF522:AG522"/>
    <mergeCell ref="AI522:AJ522"/>
    <mergeCell ref="AL522:AM522"/>
    <mergeCell ref="AP522:AQ522"/>
    <mergeCell ref="AI525:AJ525"/>
    <mergeCell ref="AL525:AM525"/>
    <mergeCell ref="AP525:AQ525"/>
    <mergeCell ref="AZ525:BB525"/>
    <mergeCell ref="A526:L526"/>
    <mergeCell ref="M526:N526"/>
    <mergeCell ref="O526:R526"/>
    <mergeCell ref="S526:U526"/>
    <mergeCell ref="V526:W526"/>
    <mergeCell ref="X526:Y526"/>
    <mergeCell ref="AZ524:BB524"/>
    <mergeCell ref="A525:L525"/>
    <mergeCell ref="M525:N525"/>
    <mergeCell ref="O525:R525"/>
    <mergeCell ref="S525:U525"/>
    <mergeCell ref="V525:W525"/>
    <mergeCell ref="X525:Y525"/>
    <mergeCell ref="Z525:AA525"/>
    <mergeCell ref="AC525:AD525"/>
    <mergeCell ref="AF525:AG525"/>
    <mergeCell ref="Z524:AA524"/>
    <mergeCell ref="AC524:AD524"/>
    <mergeCell ref="AF524:AG524"/>
    <mergeCell ref="AI524:AJ524"/>
    <mergeCell ref="AL524:AM524"/>
    <mergeCell ref="AP524:AQ524"/>
    <mergeCell ref="AI527:AJ527"/>
    <mergeCell ref="AL527:AM527"/>
    <mergeCell ref="AP527:AQ527"/>
    <mergeCell ref="AZ527:BB527"/>
    <mergeCell ref="A528:L528"/>
    <mergeCell ref="M528:N528"/>
    <mergeCell ref="O528:R528"/>
    <mergeCell ref="S528:U528"/>
    <mergeCell ref="V528:W528"/>
    <mergeCell ref="X528:Y528"/>
    <mergeCell ref="AZ526:BB526"/>
    <mergeCell ref="A527:L527"/>
    <mergeCell ref="M527:N527"/>
    <mergeCell ref="O527:R527"/>
    <mergeCell ref="S527:U527"/>
    <mergeCell ref="V527:W527"/>
    <mergeCell ref="X527:Y527"/>
    <mergeCell ref="Z527:AA527"/>
    <mergeCell ref="AC527:AD527"/>
    <mergeCell ref="AF527:AG527"/>
    <mergeCell ref="Z526:AA526"/>
    <mergeCell ref="AC526:AD526"/>
    <mergeCell ref="AF526:AG526"/>
    <mergeCell ref="AI526:AJ526"/>
    <mergeCell ref="AL526:AM526"/>
    <mergeCell ref="AP526:AQ526"/>
    <mergeCell ref="AI529:AJ529"/>
    <mergeCell ref="AL529:AM529"/>
    <mergeCell ref="AP529:AQ529"/>
    <mergeCell ref="AZ529:BB529"/>
    <mergeCell ref="A530:L530"/>
    <mergeCell ref="M530:N530"/>
    <mergeCell ref="O530:R530"/>
    <mergeCell ref="S530:U530"/>
    <mergeCell ref="V530:W530"/>
    <mergeCell ref="X530:Y530"/>
    <mergeCell ref="AZ528:BB528"/>
    <mergeCell ref="A529:L529"/>
    <mergeCell ref="M529:N529"/>
    <mergeCell ref="O529:R529"/>
    <mergeCell ref="S529:U529"/>
    <mergeCell ref="V529:W529"/>
    <mergeCell ref="X529:Y529"/>
    <mergeCell ref="Z529:AA529"/>
    <mergeCell ref="AC529:AD529"/>
    <mergeCell ref="AF529:AG529"/>
    <mergeCell ref="Z528:AA528"/>
    <mergeCell ref="AC528:AD528"/>
    <mergeCell ref="AF528:AG528"/>
    <mergeCell ref="AI528:AJ528"/>
    <mergeCell ref="AL528:AM528"/>
    <mergeCell ref="AP528:AQ528"/>
    <mergeCell ref="AI531:AJ531"/>
    <mergeCell ref="AL531:AM531"/>
    <mergeCell ref="AP531:AQ531"/>
    <mergeCell ref="AZ531:BB531"/>
    <mergeCell ref="A532:L532"/>
    <mergeCell ref="M532:N532"/>
    <mergeCell ref="O532:R532"/>
    <mergeCell ref="S532:U532"/>
    <mergeCell ref="V532:W532"/>
    <mergeCell ref="X532:Y532"/>
    <mergeCell ref="AZ530:BB530"/>
    <mergeCell ref="A531:L531"/>
    <mergeCell ref="M531:N531"/>
    <mergeCell ref="O531:R531"/>
    <mergeCell ref="S531:U531"/>
    <mergeCell ref="V531:W531"/>
    <mergeCell ref="X531:Y531"/>
    <mergeCell ref="Z531:AA531"/>
    <mergeCell ref="AC531:AD531"/>
    <mergeCell ref="AF531:AG531"/>
    <mergeCell ref="Z530:AA530"/>
    <mergeCell ref="AC530:AD530"/>
    <mergeCell ref="AF530:AG530"/>
    <mergeCell ref="AI530:AJ530"/>
    <mergeCell ref="AL530:AM530"/>
    <mergeCell ref="AP530:AQ530"/>
    <mergeCell ref="AI533:AJ533"/>
    <mergeCell ref="AL533:AM533"/>
    <mergeCell ref="AP533:AQ533"/>
    <mergeCell ref="AZ533:BB533"/>
    <mergeCell ref="A534:L534"/>
    <mergeCell ref="M534:N534"/>
    <mergeCell ref="O534:R534"/>
    <mergeCell ref="S534:U534"/>
    <mergeCell ref="V534:W534"/>
    <mergeCell ref="X534:Y534"/>
    <mergeCell ref="AZ532:BB532"/>
    <mergeCell ref="A533:L533"/>
    <mergeCell ref="M533:N533"/>
    <mergeCell ref="O533:R533"/>
    <mergeCell ref="S533:U533"/>
    <mergeCell ref="V533:W533"/>
    <mergeCell ref="X533:Y533"/>
    <mergeCell ref="Z533:AA533"/>
    <mergeCell ref="AC533:AD533"/>
    <mergeCell ref="AF533:AG533"/>
    <mergeCell ref="Z532:AA532"/>
    <mergeCell ref="AC532:AD532"/>
    <mergeCell ref="AF532:AG532"/>
    <mergeCell ref="AI532:AJ532"/>
    <mergeCell ref="AL532:AM532"/>
    <mergeCell ref="AP532:AQ532"/>
    <mergeCell ref="AI535:AJ535"/>
    <mergeCell ref="AL535:AM535"/>
    <mergeCell ref="AP535:AQ535"/>
    <mergeCell ref="AZ535:BB535"/>
    <mergeCell ref="A536:L536"/>
    <mergeCell ref="M536:N536"/>
    <mergeCell ref="O536:R536"/>
    <mergeCell ref="S536:U536"/>
    <mergeCell ref="V536:W536"/>
    <mergeCell ref="X536:Y536"/>
    <mergeCell ref="AZ534:BB534"/>
    <mergeCell ref="A535:L535"/>
    <mergeCell ref="M535:N535"/>
    <mergeCell ref="O535:R535"/>
    <mergeCell ref="S535:U535"/>
    <mergeCell ref="V535:W535"/>
    <mergeCell ref="X535:Y535"/>
    <mergeCell ref="Z535:AA535"/>
    <mergeCell ref="AC535:AD535"/>
    <mergeCell ref="AF535:AG535"/>
    <mergeCell ref="Z534:AA534"/>
    <mergeCell ref="AC534:AD534"/>
    <mergeCell ref="AF534:AG534"/>
    <mergeCell ref="AI534:AJ534"/>
    <mergeCell ref="AL534:AM534"/>
    <mergeCell ref="AP534:AQ534"/>
    <mergeCell ref="AI537:AJ537"/>
    <mergeCell ref="AL537:AM537"/>
    <mergeCell ref="AP537:AQ537"/>
    <mergeCell ref="AZ537:BB537"/>
    <mergeCell ref="A538:L538"/>
    <mergeCell ref="M538:N538"/>
    <mergeCell ref="O538:R538"/>
    <mergeCell ref="S538:U538"/>
    <mergeCell ref="V538:W538"/>
    <mergeCell ref="X538:Y538"/>
    <mergeCell ref="AZ536:BB536"/>
    <mergeCell ref="A537:L537"/>
    <mergeCell ref="M537:N537"/>
    <mergeCell ref="O537:R537"/>
    <mergeCell ref="S537:U537"/>
    <mergeCell ref="V537:W537"/>
    <mergeCell ref="X537:Y537"/>
    <mergeCell ref="Z537:AA537"/>
    <mergeCell ref="AC537:AD537"/>
    <mergeCell ref="AF537:AG537"/>
    <mergeCell ref="Z536:AA536"/>
    <mergeCell ref="AC536:AD536"/>
    <mergeCell ref="AF536:AG536"/>
    <mergeCell ref="AI536:AJ536"/>
    <mergeCell ref="AL536:AM536"/>
    <mergeCell ref="AP536:AQ536"/>
    <mergeCell ref="AI539:AJ539"/>
    <mergeCell ref="AL539:AM539"/>
    <mergeCell ref="AP539:AQ539"/>
    <mergeCell ref="AZ539:BB539"/>
    <mergeCell ref="A540:L540"/>
    <mergeCell ref="M540:N540"/>
    <mergeCell ref="O540:R540"/>
    <mergeCell ref="S540:U540"/>
    <mergeCell ref="V540:W540"/>
    <mergeCell ref="X540:Y540"/>
    <mergeCell ref="AZ538:BB538"/>
    <mergeCell ref="A539:L539"/>
    <mergeCell ref="M539:N539"/>
    <mergeCell ref="O539:R539"/>
    <mergeCell ref="S539:U539"/>
    <mergeCell ref="V539:W539"/>
    <mergeCell ref="X539:Y539"/>
    <mergeCell ref="Z539:AA539"/>
    <mergeCell ref="AC539:AD539"/>
    <mergeCell ref="AF539:AG539"/>
    <mergeCell ref="Z538:AA538"/>
    <mergeCell ref="AC538:AD538"/>
    <mergeCell ref="AF538:AG538"/>
    <mergeCell ref="AI538:AJ538"/>
    <mergeCell ref="AL538:AM538"/>
    <mergeCell ref="AP538:AQ538"/>
    <mergeCell ref="AI541:AJ541"/>
    <mergeCell ref="AL541:AM541"/>
    <mergeCell ref="AP541:AQ541"/>
    <mergeCell ref="AZ541:BB541"/>
    <mergeCell ref="A542:L542"/>
    <mergeCell ref="M542:N542"/>
    <mergeCell ref="O542:R542"/>
    <mergeCell ref="S542:U542"/>
    <mergeCell ref="V542:W542"/>
    <mergeCell ref="X542:Y542"/>
    <mergeCell ref="AZ540:BB540"/>
    <mergeCell ref="A541:L541"/>
    <mergeCell ref="M541:N541"/>
    <mergeCell ref="O541:R541"/>
    <mergeCell ref="S541:U541"/>
    <mergeCell ref="V541:W541"/>
    <mergeCell ref="X541:Y541"/>
    <mergeCell ref="Z541:AA541"/>
    <mergeCell ref="AC541:AD541"/>
    <mergeCell ref="AF541:AG541"/>
    <mergeCell ref="Z540:AA540"/>
    <mergeCell ref="AC540:AD540"/>
    <mergeCell ref="AF540:AG540"/>
    <mergeCell ref="AI540:AJ540"/>
    <mergeCell ref="AL540:AM540"/>
    <mergeCell ref="AP540:AQ540"/>
    <mergeCell ref="AI543:AJ543"/>
    <mergeCell ref="AL543:AM543"/>
    <mergeCell ref="AP543:AQ543"/>
    <mergeCell ref="AZ543:BB543"/>
    <mergeCell ref="A544:L544"/>
    <mergeCell ref="M544:N544"/>
    <mergeCell ref="O544:R544"/>
    <mergeCell ref="S544:U544"/>
    <mergeCell ref="V544:W544"/>
    <mergeCell ref="X544:Y544"/>
    <mergeCell ref="AZ542:BB542"/>
    <mergeCell ref="A543:L543"/>
    <mergeCell ref="M543:N543"/>
    <mergeCell ref="O543:R543"/>
    <mergeCell ref="S543:U543"/>
    <mergeCell ref="V543:W543"/>
    <mergeCell ref="X543:Y543"/>
    <mergeCell ref="Z543:AA543"/>
    <mergeCell ref="AC543:AD543"/>
    <mergeCell ref="AF543:AG543"/>
    <mergeCell ref="Z542:AA542"/>
    <mergeCell ref="AC542:AD542"/>
    <mergeCell ref="AF542:AG542"/>
    <mergeCell ref="AI542:AJ542"/>
    <mergeCell ref="AL542:AM542"/>
    <mergeCell ref="AP542:AQ542"/>
    <mergeCell ref="AI545:AJ545"/>
    <mergeCell ref="AL545:AM545"/>
    <mergeCell ref="AP545:AQ545"/>
    <mergeCell ref="AZ545:BB545"/>
    <mergeCell ref="A546:L546"/>
    <mergeCell ref="M546:N546"/>
    <mergeCell ref="O546:R546"/>
    <mergeCell ref="S546:U546"/>
    <mergeCell ref="V546:W546"/>
    <mergeCell ref="X546:Y546"/>
    <mergeCell ref="AZ544:BB544"/>
    <mergeCell ref="A545:L545"/>
    <mergeCell ref="M545:N545"/>
    <mergeCell ref="O545:R545"/>
    <mergeCell ref="S545:U545"/>
    <mergeCell ref="V545:W545"/>
    <mergeCell ref="X545:Y545"/>
    <mergeCell ref="Z545:AA545"/>
    <mergeCell ref="AC545:AD545"/>
    <mergeCell ref="AF545:AG545"/>
    <mergeCell ref="Z544:AA544"/>
    <mergeCell ref="AC544:AD544"/>
    <mergeCell ref="AF544:AG544"/>
    <mergeCell ref="AI544:AJ544"/>
    <mergeCell ref="AL544:AM544"/>
    <mergeCell ref="AP544:AQ544"/>
    <mergeCell ref="AI547:AJ547"/>
    <mergeCell ref="AL547:AM547"/>
    <mergeCell ref="AP547:AQ547"/>
    <mergeCell ref="AZ547:BB547"/>
    <mergeCell ref="A548:L548"/>
    <mergeCell ref="M548:N548"/>
    <mergeCell ref="O548:R548"/>
    <mergeCell ref="S548:U548"/>
    <mergeCell ref="V548:W548"/>
    <mergeCell ref="X548:Y548"/>
    <mergeCell ref="AZ546:BB546"/>
    <mergeCell ref="A547:L547"/>
    <mergeCell ref="M547:N547"/>
    <mergeCell ref="O547:R547"/>
    <mergeCell ref="S547:U547"/>
    <mergeCell ref="V547:W547"/>
    <mergeCell ref="X547:Y547"/>
    <mergeCell ref="Z547:AA547"/>
    <mergeCell ref="AC547:AD547"/>
    <mergeCell ref="AF547:AG547"/>
    <mergeCell ref="Z546:AA546"/>
    <mergeCell ref="AC546:AD546"/>
    <mergeCell ref="AF546:AG546"/>
    <mergeCell ref="AI546:AJ546"/>
    <mergeCell ref="AL546:AM546"/>
    <mergeCell ref="AP546:AQ546"/>
    <mergeCell ref="AI549:AJ549"/>
    <mergeCell ref="AL549:AM549"/>
    <mergeCell ref="AP549:AQ549"/>
    <mergeCell ref="AZ549:BB549"/>
    <mergeCell ref="A550:L550"/>
    <mergeCell ref="M550:N550"/>
    <mergeCell ref="O550:R550"/>
    <mergeCell ref="S550:U550"/>
    <mergeCell ref="V550:W550"/>
    <mergeCell ref="X550:Y550"/>
    <mergeCell ref="AZ548:BB548"/>
    <mergeCell ref="A549:L549"/>
    <mergeCell ref="M549:N549"/>
    <mergeCell ref="O549:R549"/>
    <mergeCell ref="S549:U549"/>
    <mergeCell ref="V549:W549"/>
    <mergeCell ref="X549:Y549"/>
    <mergeCell ref="Z549:AA549"/>
    <mergeCell ref="AC549:AD549"/>
    <mergeCell ref="AF549:AG549"/>
    <mergeCell ref="Z548:AA548"/>
    <mergeCell ref="AC548:AD548"/>
    <mergeCell ref="AF548:AG548"/>
    <mergeCell ref="AI548:AJ548"/>
    <mergeCell ref="AL548:AM548"/>
    <mergeCell ref="AP548:AQ548"/>
    <mergeCell ref="AI551:AJ551"/>
    <mergeCell ref="AL551:AM551"/>
    <mergeCell ref="AP551:AQ551"/>
    <mergeCell ref="AZ551:BB551"/>
    <mergeCell ref="A552:L552"/>
    <mergeCell ref="M552:N552"/>
    <mergeCell ref="O552:R552"/>
    <mergeCell ref="S552:U552"/>
    <mergeCell ref="V552:W552"/>
    <mergeCell ref="X552:Y552"/>
    <mergeCell ref="AZ550:BB550"/>
    <mergeCell ref="A551:L551"/>
    <mergeCell ref="M551:N551"/>
    <mergeCell ref="O551:R551"/>
    <mergeCell ref="S551:U551"/>
    <mergeCell ref="V551:W551"/>
    <mergeCell ref="X551:Y551"/>
    <mergeCell ref="Z551:AA551"/>
    <mergeCell ref="AC551:AD551"/>
    <mergeCell ref="AF551:AG551"/>
    <mergeCell ref="Z550:AA550"/>
    <mergeCell ref="AC550:AD550"/>
    <mergeCell ref="AF550:AG550"/>
    <mergeCell ref="AI550:AJ550"/>
    <mergeCell ref="AL550:AM550"/>
    <mergeCell ref="AP550:AQ550"/>
    <mergeCell ref="AI553:AJ553"/>
    <mergeCell ref="AL553:AM553"/>
    <mergeCell ref="AP553:AQ553"/>
    <mergeCell ref="AZ553:BB553"/>
    <mergeCell ref="A554:L554"/>
    <mergeCell ref="M554:N554"/>
    <mergeCell ref="O554:R554"/>
    <mergeCell ref="S554:U554"/>
    <mergeCell ref="V554:W554"/>
    <mergeCell ref="X554:Y554"/>
    <mergeCell ref="AZ552:BB552"/>
    <mergeCell ref="A553:L553"/>
    <mergeCell ref="M553:N553"/>
    <mergeCell ref="O553:R553"/>
    <mergeCell ref="S553:U553"/>
    <mergeCell ref="V553:W553"/>
    <mergeCell ref="X553:Y553"/>
    <mergeCell ref="Z553:AA553"/>
    <mergeCell ref="AC553:AD553"/>
    <mergeCell ref="AF553:AG553"/>
    <mergeCell ref="Z552:AA552"/>
    <mergeCell ref="AC552:AD552"/>
    <mergeCell ref="AF552:AG552"/>
    <mergeCell ref="AI552:AJ552"/>
    <mergeCell ref="AL552:AM552"/>
    <mergeCell ref="AP552:AQ552"/>
    <mergeCell ref="AI555:AJ555"/>
    <mergeCell ref="AL555:AM555"/>
    <mergeCell ref="AP555:AQ555"/>
    <mergeCell ref="AZ555:BB555"/>
    <mergeCell ref="A556:L556"/>
    <mergeCell ref="M556:N556"/>
    <mergeCell ref="O556:R556"/>
    <mergeCell ref="S556:U556"/>
    <mergeCell ref="V556:W556"/>
    <mergeCell ref="X556:Y556"/>
    <mergeCell ref="AZ554:BB554"/>
    <mergeCell ref="A555:L555"/>
    <mergeCell ref="M555:N555"/>
    <mergeCell ref="O555:R555"/>
    <mergeCell ref="S555:U555"/>
    <mergeCell ref="V555:W555"/>
    <mergeCell ref="X555:Y555"/>
    <mergeCell ref="Z555:AA555"/>
    <mergeCell ref="AC555:AD555"/>
    <mergeCell ref="AF555:AG555"/>
    <mergeCell ref="Z554:AA554"/>
    <mergeCell ref="AC554:AD554"/>
    <mergeCell ref="AF554:AG554"/>
    <mergeCell ref="AI554:AJ554"/>
    <mergeCell ref="AL554:AM554"/>
    <mergeCell ref="AP554:AQ554"/>
    <mergeCell ref="AI557:AJ557"/>
    <mergeCell ref="AL557:AM557"/>
    <mergeCell ref="AP557:AQ557"/>
    <mergeCell ref="AZ557:BB557"/>
    <mergeCell ref="A558:L558"/>
    <mergeCell ref="M558:N558"/>
    <mergeCell ref="O558:R558"/>
    <mergeCell ref="S558:U558"/>
    <mergeCell ref="V558:W558"/>
    <mergeCell ref="X558:Y558"/>
    <mergeCell ref="AZ556:BB556"/>
    <mergeCell ref="A557:L557"/>
    <mergeCell ref="M557:N557"/>
    <mergeCell ref="O557:R557"/>
    <mergeCell ref="S557:U557"/>
    <mergeCell ref="V557:W557"/>
    <mergeCell ref="X557:Y557"/>
    <mergeCell ref="Z557:AA557"/>
    <mergeCell ref="AC557:AD557"/>
    <mergeCell ref="AF557:AG557"/>
    <mergeCell ref="Z556:AA556"/>
    <mergeCell ref="AC556:AD556"/>
    <mergeCell ref="AF556:AG556"/>
    <mergeCell ref="AI556:AJ556"/>
    <mergeCell ref="AL556:AM556"/>
    <mergeCell ref="AP556:AQ556"/>
    <mergeCell ref="AI559:AJ559"/>
    <mergeCell ref="AL559:AM559"/>
    <mergeCell ref="AP559:AQ559"/>
    <mergeCell ref="AZ559:BB559"/>
    <mergeCell ref="A560:L560"/>
    <mergeCell ref="M560:N560"/>
    <mergeCell ref="O560:R560"/>
    <mergeCell ref="S560:U560"/>
    <mergeCell ref="V560:W560"/>
    <mergeCell ref="X560:Y560"/>
    <mergeCell ref="AZ558:BB558"/>
    <mergeCell ref="A559:L559"/>
    <mergeCell ref="M559:N559"/>
    <mergeCell ref="O559:R559"/>
    <mergeCell ref="S559:U559"/>
    <mergeCell ref="V559:W559"/>
    <mergeCell ref="X559:Y559"/>
    <mergeCell ref="Z559:AA559"/>
    <mergeCell ref="AC559:AD559"/>
    <mergeCell ref="AF559:AG559"/>
    <mergeCell ref="Z558:AA558"/>
    <mergeCell ref="AC558:AD558"/>
    <mergeCell ref="AF558:AG558"/>
    <mergeCell ref="AI558:AJ558"/>
    <mergeCell ref="AL558:AM558"/>
    <mergeCell ref="AP558:AQ558"/>
    <mergeCell ref="AI561:AJ561"/>
    <mergeCell ref="AL561:AM561"/>
    <mergeCell ref="AP561:AQ561"/>
    <mergeCell ref="AZ561:BB561"/>
    <mergeCell ref="A562:L562"/>
    <mergeCell ref="M562:N562"/>
    <mergeCell ref="O562:R562"/>
    <mergeCell ref="S562:U562"/>
    <mergeCell ref="V562:W562"/>
    <mergeCell ref="X562:Y562"/>
    <mergeCell ref="AZ560:BB560"/>
    <mergeCell ref="A561:L561"/>
    <mergeCell ref="M561:N561"/>
    <mergeCell ref="O561:R561"/>
    <mergeCell ref="S561:U561"/>
    <mergeCell ref="V561:W561"/>
    <mergeCell ref="X561:Y561"/>
    <mergeCell ref="Z561:AA561"/>
    <mergeCell ref="AC561:AD561"/>
    <mergeCell ref="AF561:AG561"/>
    <mergeCell ref="Z560:AA560"/>
    <mergeCell ref="AC560:AD560"/>
    <mergeCell ref="AF560:AG560"/>
    <mergeCell ref="AI560:AJ560"/>
    <mergeCell ref="AL560:AM560"/>
    <mergeCell ref="AP560:AQ560"/>
    <mergeCell ref="AI563:AJ563"/>
    <mergeCell ref="AL563:AM563"/>
    <mergeCell ref="AP563:AQ563"/>
    <mergeCell ref="AZ563:BB563"/>
    <mergeCell ref="A564:L564"/>
    <mergeCell ref="M564:N564"/>
    <mergeCell ref="O564:R564"/>
    <mergeCell ref="S564:U564"/>
    <mergeCell ref="V564:W564"/>
    <mergeCell ref="X564:Y564"/>
    <mergeCell ref="AZ562:BB562"/>
    <mergeCell ref="A563:L563"/>
    <mergeCell ref="M563:N563"/>
    <mergeCell ref="O563:R563"/>
    <mergeCell ref="S563:U563"/>
    <mergeCell ref="V563:W563"/>
    <mergeCell ref="X563:Y563"/>
    <mergeCell ref="Z563:AA563"/>
    <mergeCell ref="AC563:AD563"/>
    <mergeCell ref="AF563:AG563"/>
    <mergeCell ref="Z562:AA562"/>
    <mergeCell ref="AC562:AD562"/>
    <mergeCell ref="AF562:AG562"/>
    <mergeCell ref="AI562:AJ562"/>
    <mergeCell ref="AL562:AM562"/>
    <mergeCell ref="AP562:AQ562"/>
    <mergeCell ref="AI565:AJ565"/>
    <mergeCell ref="AL565:AM565"/>
    <mergeCell ref="AP565:AQ565"/>
    <mergeCell ref="AZ565:BB565"/>
    <mergeCell ref="A566:L566"/>
    <mergeCell ref="M566:N566"/>
    <mergeCell ref="O566:R566"/>
    <mergeCell ref="S566:U566"/>
    <mergeCell ref="V566:W566"/>
    <mergeCell ref="X566:Y566"/>
    <mergeCell ref="AZ564:BB564"/>
    <mergeCell ref="A565:L565"/>
    <mergeCell ref="M565:N565"/>
    <mergeCell ref="O565:R565"/>
    <mergeCell ref="S565:U565"/>
    <mergeCell ref="V565:W565"/>
    <mergeCell ref="X565:Y565"/>
    <mergeCell ref="Z565:AA565"/>
    <mergeCell ref="AC565:AD565"/>
    <mergeCell ref="AF565:AG565"/>
    <mergeCell ref="Z564:AA564"/>
    <mergeCell ref="AC564:AD564"/>
    <mergeCell ref="AF564:AG564"/>
    <mergeCell ref="AI564:AJ564"/>
    <mergeCell ref="AL564:AM564"/>
    <mergeCell ref="AP564:AQ564"/>
    <mergeCell ref="AI567:AJ567"/>
    <mergeCell ref="AL567:AM567"/>
    <mergeCell ref="AP567:AQ567"/>
    <mergeCell ref="AZ567:BB567"/>
    <mergeCell ref="A568:L568"/>
    <mergeCell ref="M568:N568"/>
    <mergeCell ref="O568:R568"/>
    <mergeCell ref="S568:U568"/>
    <mergeCell ref="V568:W568"/>
    <mergeCell ref="X568:Y568"/>
    <mergeCell ref="AZ566:BB566"/>
    <mergeCell ref="A567:L567"/>
    <mergeCell ref="M567:N567"/>
    <mergeCell ref="O567:R567"/>
    <mergeCell ref="S567:U567"/>
    <mergeCell ref="V567:W567"/>
    <mergeCell ref="X567:Y567"/>
    <mergeCell ref="Z567:AA567"/>
    <mergeCell ref="AC567:AD567"/>
    <mergeCell ref="AF567:AG567"/>
    <mergeCell ref="Z566:AA566"/>
    <mergeCell ref="AC566:AD566"/>
    <mergeCell ref="AF566:AG566"/>
    <mergeCell ref="AI566:AJ566"/>
    <mergeCell ref="AL566:AM566"/>
    <mergeCell ref="AP566:AQ566"/>
    <mergeCell ref="AI569:AJ569"/>
    <mergeCell ref="AL569:AM569"/>
    <mergeCell ref="AP569:AQ569"/>
    <mergeCell ref="AZ569:BB569"/>
    <mergeCell ref="A570:L570"/>
    <mergeCell ref="M570:N570"/>
    <mergeCell ref="O570:R570"/>
    <mergeCell ref="S570:U570"/>
    <mergeCell ref="V570:W570"/>
    <mergeCell ref="X570:Y570"/>
    <mergeCell ref="AZ568:BB568"/>
    <mergeCell ref="A569:L569"/>
    <mergeCell ref="M569:N569"/>
    <mergeCell ref="O569:R569"/>
    <mergeCell ref="S569:U569"/>
    <mergeCell ref="V569:W569"/>
    <mergeCell ref="X569:Y569"/>
    <mergeCell ref="Z569:AA569"/>
    <mergeCell ref="AC569:AD569"/>
    <mergeCell ref="AF569:AG569"/>
    <mergeCell ref="Z568:AA568"/>
    <mergeCell ref="AC568:AD568"/>
    <mergeCell ref="AF568:AG568"/>
    <mergeCell ref="AI568:AJ568"/>
    <mergeCell ref="AL568:AM568"/>
    <mergeCell ref="AP568:AQ568"/>
    <mergeCell ref="AI571:AJ571"/>
    <mergeCell ref="AL571:AM571"/>
    <mergeCell ref="AP571:AQ571"/>
    <mergeCell ref="AZ571:BB571"/>
    <mergeCell ref="A572:L572"/>
    <mergeCell ref="M572:N572"/>
    <mergeCell ref="O572:R572"/>
    <mergeCell ref="S572:U572"/>
    <mergeCell ref="V572:W572"/>
    <mergeCell ref="X572:Y572"/>
    <mergeCell ref="AZ570:BB570"/>
    <mergeCell ref="A571:L571"/>
    <mergeCell ref="M571:N571"/>
    <mergeCell ref="O571:R571"/>
    <mergeCell ref="S571:U571"/>
    <mergeCell ref="V571:W571"/>
    <mergeCell ref="X571:Y571"/>
    <mergeCell ref="Z571:AA571"/>
    <mergeCell ref="AC571:AD571"/>
    <mergeCell ref="AF571:AG571"/>
    <mergeCell ref="Z570:AA570"/>
    <mergeCell ref="AC570:AD570"/>
    <mergeCell ref="AF570:AG570"/>
    <mergeCell ref="AI570:AJ570"/>
    <mergeCell ref="AL570:AM570"/>
    <mergeCell ref="AP570:AQ570"/>
    <mergeCell ref="AI573:AJ573"/>
    <mergeCell ref="AL573:AM573"/>
    <mergeCell ref="AP573:AQ573"/>
    <mergeCell ref="AZ573:BB573"/>
    <mergeCell ref="A574:L574"/>
    <mergeCell ref="M574:N574"/>
    <mergeCell ref="O574:R574"/>
    <mergeCell ref="S574:U574"/>
    <mergeCell ref="V574:W574"/>
    <mergeCell ref="X574:Y574"/>
    <mergeCell ref="AZ572:BB572"/>
    <mergeCell ref="A573:L573"/>
    <mergeCell ref="M573:N573"/>
    <mergeCell ref="O573:R573"/>
    <mergeCell ref="S573:U573"/>
    <mergeCell ref="V573:W573"/>
    <mergeCell ref="X573:Y573"/>
    <mergeCell ref="Z573:AA573"/>
    <mergeCell ref="AC573:AD573"/>
    <mergeCell ref="AF573:AG573"/>
    <mergeCell ref="Z572:AA572"/>
    <mergeCell ref="AC572:AD572"/>
    <mergeCell ref="AF572:AG572"/>
    <mergeCell ref="AI572:AJ572"/>
    <mergeCell ref="AL572:AM572"/>
    <mergeCell ref="AP572:AQ572"/>
    <mergeCell ref="AI575:AJ575"/>
    <mergeCell ref="AL575:AM575"/>
    <mergeCell ref="AP575:AQ575"/>
    <mergeCell ref="AZ575:BB575"/>
    <mergeCell ref="A576:L576"/>
    <mergeCell ref="M576:N576"/>
    <mergeCell ref="O576:R576"/>
    <mergeCell ref="S576:U576"/>
    <mergeCell ref="V576:W576"/>
    <mergeCell ref="X576:Y576"/>
    <mergeCell ref="AZ574:BB574"/>
    <mergeCell ref="A575:L575"/>
    <mergeCell ref="M575:N575"/>
    <mergeCell ref="O575:R575"/>
    <mergeCell ref="S575:U575"/>
    <mergeCell ref="V575:W575"/>
    <mergeCell ref="X575:Y575"/>
    <mergeCell ref="Z575:AA575"/>
    <mergeCell ref="AC575:AD575"/>
    <mergeCell ref="AF575:AG575"/>
    <mergeCell ref="Z574:AA574"/>
    <mergeCell ref="AC574:AD574"/>
    <mergeCell ref="AF574:AG574"/>
    <mergeCell ref="AI574:AJ574"/>
    <mergeCell ref="AL574:AM574"/>
    <mergeCell ref="AP574:AQ574"/>
    <mergeCell ref="AI577:AJ577"/>
    <mergeCell ref="AL577:AM577"/>
    <mergeCell ref="AP577:AQ577"/>
    <mergeCell ref="AZ577:BB577"/>
    <mergeCell ref="A578:L578"/>
    <mergeCell ref="M578:N578"/>
    <mergeCell ref="O578:R578"/>
    <mergeCell ref="S578:U578"/>
    <mergeCell ref="V578:W578"/>
    <mergeCell ref="X578:Y578"/>
    <mergeCell ref="AZ576:BB576"/>
    <mergeCell ref="A577:L577"/>
    <mergeCell ref="M577:N577"/>
    <mergeCell ref="O577:R577"/>
    <mergeCell ref="S577:U577"/>
    <mergeCell ref="V577:W577"/>
    <mergeCell ref="X577:Y577"/>
    <mergeCell ref="Z577:AA577"/>
    <mergeCell ref="AC577:AD577"/>
    <mergeCell ref="AF577:AG577"/>
    <mergeCell ref="Z576:AA576"/>
    <mergeCell ref="AC576:AD576"/>
    <mergeCell ref="AF576:AG576"/>
    <mergeCell ref="AI576:AJ576"/>
    <mergeCell ref="AL576:AM576"/>
    <mergeCell ref="AP576:AQ576"/>
    <mergeCell ref="AI579:AJ579"/>
    <mergeCell ref="AL579:AM579"/>
    <mergeCell ref="AP579:AQ579"/>
    <mergeCell ref="AZ579:BB579"/>
    <mergeCell ref="A580:L580"/>
    <mergeCell ref="M580:N580"/>
    <mergeCell ref="O580:R580"/>
    <mergeCell ref="S580:U580"/>
    <mergeCell ref="V580:W580"/>
    <mergeCell ref="X580:Y580"/>
    <mergeCell ref="AZ578:BB578"/>
    <mergeCell ref="A579:L579"/>
    <mergeCell ref="M579:N579"/>
    <mergeCell ref="O579:R579"/>
    <mergeCell ref="S579:U579"/>
    <mergeCell ref="V579:W579"/>
    <mergeCell ref="X579:Y579"/>
    <mergeCell ref="Z579:AA579"/>
    <mergeCell ref="AC579:AD579"/>
    <mergeCell ref="AF579:AG579"/>
    <mergeCell ref="Z578:AA578"/>
    <mergeCell ref="AC578:AD578"/>
    <mergeCell ref="AF578:AG578"/>
    <mergeCell ref="AI578:AJ578"/>
    <mergeCell ref="AL578:AM578"/>
    <mergeCell ref="AP578:AQ578"/>
    <mergeCell ref="AI581:AJ581"/>
    <mergeCell ref="AL581:AM581"/>
    <mergeCell ref="AP581:AQ581"/>
    <mergeCell ref="AZ581:BB581"/>
    <mergeCell ref="A582:L582"/>
    <mergeCell ref="M582:N582"/>
    <mergeCell ref="O582:R582"/>
    <mergeCell ref="S582:U582"/>
    <mergeCell ref="V582:W582"/>
    <mergeCell ref="X582:Y582"/>
    <mergeCell ref="AZ580:BB580"/>
    <mergeCell ref="A581:L581"/>
    <mergeCell ref="M581:N581"/>
    <mergeCell ref="O581:R581"/>
    <mergeCell ref="S581:U581"/>
    <mergeCell ref="V581:W581"/>
    <mergeCell ref="X581:Y581"/>
    <mergeCell ref="Z581:AA581"/>
    <mergeCell ref="AC581:AD581"/>
    <mergeCell ref="AF581:AG581"/>
    <mergeCell ref="Z580:AA580"/>
    <mergeCell ref="AC580:AD580"/>
    <mergeCell ref="AF580:AG580"/>
    <mergeCell ref="AI580:AJ580"/>
    <mergeCell ref="AL580:AM580"/>
    <mergeCell ref="AP580:AQ580"/>
    <mergeCell ref="AI583:AJ583"/>
    <mergeCell ref="AL583:AM583"/>
    <mergeCell ref="AP583:AQ583"/>
    <mergeCell ref="AZ583:BB583"/>
    <mergeCell ref="A584:L584"/>
    <mergeCell ref="M584:N584"/>
    <mergeCell ref="O584:R584"/>
    <mergeCell ref="S584:U584"/>
    <mergeCell ref="V584:W584"/>
    <mergeCell ref="X584:Y584"/>
    <mergeCell ref="AZ582:BB582"/>
    <mergeCell ref="A583:L583"/>
    <mergeCell ref="M583:N583"/>
    <mergeCell ref="O583:R583"/>
    <mergeCell ref="S583:U583"/>
    <mergeCell ref="V583:W583"/>
    <mergeCell ref="X583:Y583"/>
    <mergeCell ref="Z583:AA583"/>
    <mergeCell ref="AC583:AD583"/>
    <mergeCell ref="AF583:AG583"/>
    <mergeCell ref="Z582:AA582"/>
    <mergeCell ref="AC582:AD582"/>
    <mergeCell ref="AF582:AG582"/>
    <mergeCell ref="AI582:AJ582"/>
    <mergeCell ref="AL582:AM582"/>
    <mergeCell ref="AP582:AQ582"/>
    <mergeCell ref="AI585:AJ585"/>
    <mergeCell ref="AL585:AM585"/>
    <mergeCell ref="AP585:AQ585"/>
    <mergeCell ref="AZ585:BB585"/>
    <mergeCell ref="A586:L586"/>
    <mergeCell ref="M586:N586"/>
    <mergeCell ref="O586:R586"/>
    <mergeCell ref="S586:U586"/>
    <mergeCell ref="V586:W586"/>
    <mergeCell ref="X586:Y586"/>
    <mergeCell ref="AZ584:BB584"/>
    <mergeCell ref="A585:L585"/>
    <mergeCell ref="M585:N585"/>
    <mergeCell ref="O585:R585"/>
    <mergeCell ref="S585:U585"/>
    <mergeCell ref="V585:W585"/>
    <mergeCell ref="X585:Y585"/>
    <mergeCell ref="Z585:AA585"/>
    <mergeCell ref="AC585:AD585"/>
    <mergeCell ref="AF585:AG585"/>
    <mergeCell ref="Z584:AA584"/>
    <mergeCell ref="AC584:AD584"/>
    <mergeCell ref="AF584:AG584"/>
    <mergeCell ref="AI584:AJ584"/>
    <mergeCell ref="AL584:AM584"/>
    <mergeCell ref="AP584:AQ584"/>
    <mergeCell ref="AI587:AJ587"/>
    <mergeCell ref="AL587:AM587"/>
    <mergeCell ref="AP587:AQ587"/>
    <mergeCell ref="AZ587:BB587"/>
    <mergeCell ref="A588:L588"/>
    <mergeCell ref="M588:N588"/>
    <mergeCell ref="O588:R588"/>
    <mergeCell ref="S588:U588"/>
    <mergeCell ref="V588:W588"/>
    <mergeCell ref="X588:Y588"/>
    <mergeCell ref="AZ586:BB586"/>
    <mergeCell ref="A587:L587"/>
    <mergeCell ref="M587:N587"/>
    <mergeCell ref="O587:R587"/>
    <mergeCell ref="S587:U587"/>
    <mergeCell ref="V587:W587"/>
    <mergeCell ref="X587:Y587"/>
    <mergeCell ref="Z587:AA587"/>
    <mergeCell ref="AC587:AD587"/>
    <mergeCell ref="AF587:AG587"/>
    <mergeCell ref="Z586:AA586"/>
    <mergeCell ref="AC586:AD586"/>
    <mergeCell ref="AF586:AG586"/>
    <mergeCell ref="AI586:AJ586"/>
    <mergeCell ref="AL586:AM586"/>
    <mergeCell ref="AP586:AQ586"/>
    <mergeCell ref="AI589:AJ589"/>
    <mergeCell ref="AL589:AM589"/>
    <mergeCell ref="AP589:AQ589"/>
    <mergeCell ref="AZ589:BB589"/>
    <mergeCell ref="A590:L590"/>
    <mergeCell ref="M590:N590"/>
    <mergeCell ref="O590:R590"/>
    <mergeCell ref="S590:U590"/>
    <mergeCell ref="V590:W590"/>
    <mergeCell ref="X590:Y590"/>
    <mergeCell ref="AZ588:BB588"/>
    <mergeCell ref="A589:L589"/>
    <mergeCell ref="M589:N589"/>
    <mergeCell ref="O589:R589"/>
    <mergeCell ref="S589:U589"/>
    <mergeCell ref="V589:W589"/>
    <mergeCell ref="X589:Y589"/>
    <mergeCell ref="Z589:AA589"/>
    <mergeCell ref="AC589:AD589"/>
    <mergeCell ref="AF589:AG589"/>
    <mergeCell ref="Z588:AA588"/>
    <mergeCell ref="AC588:AD588"/>
    <mergeCell ref="AF588:AG588"/>
    <mergeCell ref="AI588:AJ588"/>
    <mergeCell ref="AL588:AM588"/>
    <mergeCell ref="AP588:AQ588"/>
    <mergeCell ref="AI591:AJ591"/>
    <mergeCell ref="AL591:AM591"/>
    <mergeCell ref="AP591:AQ591"/>
    <mergeCell ref="AZ591:BB591"/>
    <mergeCell ref="A592:L592"/>
    <mergeCell ref="M592:N592"/>
    <mergeCell ref="O592:R592"/>
    <mergeCell ref="S592:U592"/>
    <mergeCell ref="V592:W592"/>
    <mergeCell ref="X592:Y592"/>
    <mergeCell ref="AZ590:BB590"/>
    <mergeCell ref="A591:L591"/>
    <mergeCell ref="M591:N591"/>
    <mergeCell ref="O591:R591"/>
    <mergeCell ref="S591:U591"/>
    <mergeCell ref="V591:W591"/>
    <mergeCell ref="X591:Y591"/>
    <mergeCell ref="Z591:AA591"/>
    <mergeCell ref="AC591:AD591"/>
    <mergeCell ref="AF591:AG591"/>
    <mergeCell ref="Z590:AA590"/>
    <mergeCell ref="AC590:AD590"/>
    <mergeCell ref="AF590:AG590"/>
    <mergeCell ref="AI590:AJ590"/>
    <mergeCell ref="AL590:AM590"/>
    <mergeCell ref="AP590:AQ590"/>
    <mergeCell ref="AI593:AJ593"/>
    <mergeCell ref="AL593:AM593"/>
    <mergeCell ref="AP593:AQ593"/>
    <mergeCell ref="AZ593:BB593"/>
    <mergeCell ref="A594:L594"/>
    <mergeCell ref="M594:N594"/>
    <mergeCell ref="O594:R594"/>
    <mergeCell ref="S594:U594"/>
    <mergeCell ref="V594:W594"/>
    <mergeCell ref="X594:Y594"/>
    <mergeCell ref="AZ592:BB592"/>
    <mergeCell ref="A593:L593"/>
    <mergeCell ref="M593:N593"/>
    <mergeCell ref="O593:R593"/>
    <mergeCell ref="S593:U593"/>
    <mergeCell ref="V593:W593"/>
    <mergeCell ref="X593:Y593"/>
    <mergeCell ref="Z593:AA593"/>
    <mergeCell ref="AC593:AD593"/>
    <mergeCell ref="AF593:AG593"/>
    <mergeCell ref="Z592:AA592"/>
    <mergeCell ref="AC592:AD592"/>
    <mergeCell ref="AF592:AG592"/>
    <mergeCell ref="AI592:AJ592"/>
    <mergeCell ref="AL592:AM592"/>
    <mergeCell ref="AP592:AQ592"/>
    <mergeCell ref="AI595:AJ595"/>
    <mergeCell ref="AL595:AM595"/>
    <mergeCell ref="AP595:AQ595"/>
    <mergeCell ref="AZ595:BB595"/>
    <mergeCell ref="A596:L596"/>
    <mergeCell ref="M596:N596"/>
    <mergeCell ref="O596:R596"/>
    <mergeCell ref="S596:U596"/>
    <mergeCell ref="V596:W596"/>
    <mergeCell ref="X596:Y596"/>
    <mergeCell ref="AZ594:BB594"/>
    <mergeCell ref="A595:L595"/>
    <mergeCell ref="M595:N595"/>
    <mergeCell ref="O595:R595"/>
    <mergeCell ref="S595:U595"/>
    <mergeCell ref="V595:W595"/>
    <mergeCell ref="X595:Y595"/>
    <mergeCell ref="Z595:AA595"/>
    <mergeCell ref="AC595:AD595"/>
    <mergeCell ref="AF595:AG595"/>
    <mergeCell ref="Z594:AA594"/>
    <mergeCell ref="AC594:AD594"/>
    <mergeCell ref="AF594:AG594"/>
    <mergeCell ref="AI594:AJ594"/>
    <mergeCell ref="AL594:AM594"/>
    <mergeCell ref="AP594:AQ594"/>
    <mergeCell ref="AI597:AJ597"/>
    <mergeCell ref="AL597:AM597"/>
    <mergeCell ref="AP597:AQ597"/>
    <mergeCell ref="AZ597:BB597"/>
    <mergeCell ref="A598:L598"/>
    <mergeCell ref="M598:N598"/>
    <mergeCell ref="O598:R598"/>
    <mergeCell ref="S598:U598"/>
    <mergeCell ref="V598:W598"/>
    <mergeCell ref="X598:Y598"/>
    <mergeCell ref="AZ596:BB596"/>
    <mergeCell ref="A597:L597"/>
    <mergeCell ref="M597:N597"/>
    <mergeCell ref="O597:R597"/>
    <mergeCell ref="S597:U597"/>
    <mergeCell ref="V597:W597"/>
    <mergeCell ref="X597:Y597"/>
    <mergeCell ref="Z597:AA597"/>
    <mergeCell ref="AC597:AD597"/>
    <mergeCell ref="AF597:AG597"/>
    <mergeCell ref="Z596:AA596"/>
    <mergeCell ref="AC596:AD596"/>
    <mergeCell ref="AF596:AG596"/>
    <mergeCell ref="AI596:AJ596"/>
    <mergeCell ref="AL596:AM596"/>
    <mergeCell ref="AP596:AQ596"/>
    <mergeCell ref="AI599:AJ599"/>
    <mergeCell ref="AL599:AM599"/>
    <mergeCell ref="AP599:AQ599"/>
    <mergeCell ref="AZ599:BB599"/>
    <mergeCell ref="A600:L600"/>
    <mergeCell ref="M600:N600"/>
    <mergeCell ref="O600:R600"/>
    <mergeCell ref="S600:U600"/>
    <mergeCell ref="V600:W600"/>
    <mergeCell ref="X600:Y600"/>
    <mergeCell ref="AZ598:BB598"/>
    <mergeCell ref="A599:L599"/>
    <mergeCell ref="M599:N599"/>
    <mergeCell ref="O599:R599"/>
    <mergeCell ref="S599:U599"/>
    <mergeCell ref="V599:W599"/>
    <mergeCell ref="X599:Y599"/>
    <mergeCell ref="Z599:AA599"/>
    <mergeCell ref="AC599:AD599"/>
    <mergeCell ref="AF599:AG599"/>
    <mergeCell ref="Z598:AA598"/>
    <mergeCell ref="AC598:AD598"/>
    <mergeCell ref="AF598:AG598"/>
    <mergeCell ref="AI598:AJ598"/>
    <mergeCell ref="AL598:AM598"/>
    <mergeCell ref="AP598:AQ598"/>
    <mergeCell ref="AI601:AJ601"/>
    <mergeCell ref="AL601:AM601"/>
    <mergeCell ref="AP601:AQ601"/>
    <mergeCell ref="AZ601:BB601"/>
    <mergeCell ref="A602:L602"/>
    <mergeCell ref="M602:N602"/>
    <mergeCell ref="O602:R602"/>
    <mergeCell ref="S602:U602"/>
    <mergeCell ref="V602:W602"/>
    <mergeCell ref="X602:Y602"/>
    <mergeCell ref="AZ600:BB600"/>
    <mergeCell ref="A601:L601"/>
    <mergeCell ref="M601:N601"/>
    <mergeCell ref="O601:R601"/>
    <mergeCell ref="S601:U601"/>
    <mergeCell ref="V601:W601"/>
    <mergeCell ref="X601:Y601"/>
    <mergeCell ref="Z601:AA601"/>
    <mergeCell ref="AC601:AD601"/>
    <mergeCell ref="AF601:AG601"/>
    <mergeCell ref="Z600:AA600"/>
    <mergeCell ref="AC600:AD600"/>
    <mergeCell ref="AF600:AG600"/>
    <mergeCell ref="AI600:AJ600"/>
    <mergeCell ref="AL600:AM600"/>
    <mergeCell ref="AP600:AQ600"/>
    <mergeCell ref="AI603:AJ603"/>
    <mergeCell ref="AL603:AM603"/>
    <mergeCell ref="AP603:AQ603"/>
    <mergeCell ref="AZ603:BB603"/>
    <mergeCell ref="A604:L604"/>
    <mergeCell ref="M604:N604"/>
    <mergeCell ref="O604:R604"/>
    <mergeCell ref="S604:U604"/>
    <mergeCell ref="V604:W604"/>
    <mergeCell ref="X604:Y604"/>
    <mergeCell ref="AZ602:BB602"/>
    <mergeCell ref="A603:L603"/>
    <mergeCell ref="M603:N603"/>
    <mergeCell ref="O603:R603"/>
    <mergeCell ref="S603:U603"/>
    <mergeCell ref="V603:W603"/>
    <mergeCell ref="X603:Y603"/>
    <mergeCell ref="Z603:AA603"/>
    <mergeCell ref="AC603:AD603"/>
    <mergeCell ref="AF603:AG603"/>
    <mergeCell ref="Z602:AA602"/>
    <mergeCell ref="AC602:AD602"/>
    <mergeCell ref="AF602:AG602"/>
    <mergeCell ref="AI602:AJ602"/>
    <mergeCell ref="AL602:AM602"/>
    <mergeCell ref="AP602:AQ602"/>
    <mergeCell ref="AI605:AJ605"/>
    <mergeCell ref="AL605:AM605"/>
    <mergeCell ref="AP605:AQ605"/>
    <mergeCell ref="AZ605:BB605"/>
    <mergeCell ref="A606:L606"/>
    <mergeCell ref="M606:N606"/>
    <mergeCell ref="O606:R606"/>
    <mergeCell ref="S606:U606"/>
    <mergeCell ref="V606:W606"/>
    <mergeCell ref="X606:Y606"/>
    <mergeCell ref="AZ604:BB604"/>
    <mergeCell ref="A605:L605"/>
    <mergeCell ref="M605:N605"/>
    <mergeCell ref="O605:R605"/>
    <mergeCell ref="S605:U605"/>
    <mergeCell ref="V605:W605"/>
    <mergeCell ref="X605:Y605"/>
    <mergeCell ref="Z605:AA605"/>
    <mergeCell ref="AC605:AD605"/>
    <mergeCell ref="AF605:AG605"/>
    <mergeCell ref="Z604:AA604"/>
    <mergeCell ref="AC604:AD604"/>
    <mergeCell ref="AF604:AG604"/>
    <mergeCell ref="AI604:AJ604"/>
    <mergeCell ref="AL604:AM604"/>
    <mergeCell ref="AP604:AQ604"/>
    <mergeCell ref="AI607:AJ607"/>
    <mergeCell ref="AL607:AM607"/>
    <mergeCell ref="AP607:AQ607"/>
    <mergeCell ref="AZ607:BB607"/>
    <mergeCell ref="A608:L608"/>
    <mergeCell ref="M608:N608"/>
    <mergeCell ref="O608:R608"/>
    <mergeCell ref="S608:U608"/>
    <mergeCell ref="V608:W608"/>
    <mergeCell ref="X608:Y608"/>
    <mergeCell ref="AZ606:BB606"/>
    <mergeCell ref="A607:L607"/>
    <mergeCell ref="M607:N607"/>
    <mergeCell ref="O607:R607"/>
    <mergeCell ref="S607:U607"/>
    <mergeCell ref="V607:W607"/>
    <mergeCell ref="X607:Y607"/>
    <mergeCell ref="Z607:AA607"/>
    <mergeCell ref="AC607:AD607"/>
    <mergeCell ref="AF607:AG607"/>
    <mergeCell ref="Z606:AA606"/>
    <mergeCell ref="AC606:AD606"/>
    <mergeCell ref="AF606:AG606"/>
    <mergeCell ref="AI606:AJ606"/>
    <mergeCell ref="AL606:AM606"/>
    <mergeCell ref="AP606:AQ606"/>
    <mergeCell ref="AI609:AJ609"/>
    <mergeCell ref="AL609:AM609"/>
    <mergeCell ref="AP609:AQ609"/>
    <mergeCell ref="AZ609:BB609"/>
    <mergeCell ref="A610:L610"/>
    <mergeCell ref="M610:N610"/>
    <mergeCell ref="O610:R610"/>
    <mergeCell ref="S610:U610"/>
    <mergeCell ref="V610:W610"/>
    <mergeCell ref="X610:Y610"/>
    <mergeCell ref="AZ608:BB608"/>
    <mergeCell ref="A609:L609"/>
    <mergeCell ref="M609:N609"/>
    <mergeCell ref="O609:R609"/>
    <mergeCell ref="S609:U609"/>
    <mergeCell ref="V609:W609"/>
    <mergeCell ref="X609:Y609"/>
    <mergeCell ref="Z609:AA609"/>
    <mergeCell ref="AC609:AD609"/>
    <mergeCell ref="AF609:AG609"/>
    <mergeCell ref="Z608:AA608"/>
    <mergeCell ref="AC608:AD608"/>
    <mergeCell ref="AF608:AG608"/>
    <mergeCell ref="AI608:AJ608"/>
    <mergeCell ref="AL608:AM608"/>
    <mergeCell ref="AP608:AQ608"/>
    <mergeCell ref="AI611:AJ611"/>
    <mergeCell ref="AL611:AM611"/>
    <mergeCell ref="AP611:AQ611"/>
    <mergeCell ref="AZ611:BB611"/>
    <mergeCell ref="A612:L612"/>
    <mergeCell ref="M612:N612"/>
    <mergeCell ref="O612:R612"/>
    <mergeCell ref="S612:U612"/>
    <mergeCell ref="V612:W612"/>
    <mergeCell ref="X612:Y612"/>
    <mergeCell ref="AZ610:BB610"/>
    <mergeCell ref="A611:L611"/>
    <mergeCell ref="M611:N611"/>
    <mergeCell ref="O611:R611"/>
    <mergeCell ref="S611:U611"/>
    <mergeCell ref="V611:W611"/>
    <mergeCell ref="X611:Y611"/>
    <mergeCell ref="Z611:AA611"/>
    <mergeCell ref="AC611:AD611"/>
    <mergeCell ref="AF611:AG611"/>
    <mergeCell ref="Z610:AA610"/>
    <mergeCell ref="AC610:AD610"/>
    <mergeCell ref="AF610:AG610"/>
    <mergeCell ref="AI610:AJ610"/>
    <mergeCell ref="AL610:AM610"/>
    <mergeCell ref="AP610:AQ610"/>
    <mergeCell ref="AI613:AJ613"/>
    <mergeCell ref="AL613:AM613"/>
    <mergeCell ref="AP613:AQ613"/>
    <mergeCell ref="AZ613:BB613"/>
    <mergeCell ref="A614:L614"/>
    <mergeCell ref="M614:N614"/>
    <mergeCell ref="O614:R614"/>
    <mergeCell ref="S614:U614"/>
    <mergeCell ref="V614:W614"/>
    <mergeCell ref="X614:Y614"/>
    <mergeCell ref="AZ612:BB612"/>
    <mergeCell ref="A613:L613"/>
    <mergeCell ref="M613:N613"/>
    <mergeCell ref="O613:R613"/>
    <mergeCell ref="S613:U613"/>
    <mergeCell ref="V613:W613"/>
    <mergeCell ref="X613:Y613"/>
    <mergeCell ref="Z613:AA613"/>
    <mergeCell ref="AC613:AD613"/>
    <mergeCell ref="AF613:AG613"/>
    <mergeCell ref="Z612:AA612"/>
    <mergeCell ref="AC612:AD612"/>
    <mergeCell ref="AF612:AG612"/>
    <mergeCell ref="AI612:AJ612"/>
    <mergeCell ref="AL612:AM612"/>
    <mergeCell ref="AP612:AQ612"/>
    <mergeCell ref="AI615:AJ615"/>
    <mergeCell ref="AL615:AM615"/>
    <mergeCell ref="AP615:AQ615"/>
    <mergeCell ref="AZ615:BB615"/>
    <mergeCell ref="A616:L616"/>
    <mergeCell ref="M616:N616"/>
    <mergeCell ref="O616:R616"/>
    <mergeCell ref="S616:U616"/>
    <mergeCell ref="V616:W616"/>
    <mergeCell ref="X616:Y616"/>
    <mergeCell ref="AZ614:BB614"/>
    <mergeCell ref="A615:L615"/>
    <mergeCell ref="M615:N615"/>
    <mergeCell ref="O615:R615"/>
    <mergeCell ref="S615:U615"/>
    <mergeCell ref="V615:W615"/>
    <mergeCell ref="X615:Y615"/>
    <mergeCell ref="Z615:AA615"/>
    <mergeCell ref="AC615:AD615"/>
    <mergeCell ref="AF615:AG615"/>
    <mergeCell ref="Z614:AA614"/>
    <mergeCell ref="AC614:AD614"/>
    <mergeCell ref="AF614:AG614"/>
    <mergeCell ref="AI614:AJ614"/>
    <mergeCell ref="AL614:AM614"/>
    <mergeCell ref="AP614:AQ614"/>
    <mergeCell ref="AI617:AJ617"/>
    <mergeCell ref="AL617:AM617"/>
    <mergeCell ref="AP617:AQ617"/>
    <mergeCell ref="AZ617:BB617"/>
    <mergeCell ref="A618:L618"/>
    <mergeCell ref="M618:N618"/>
    <mergeCell ref="O618:R618"/>
    <mergeCell ref="S618:U618"/>
    <mergeCell ref="V618:W618"/>
    <mergeCell ref="X618:Y618"/>
    <mergeCell ref="AZ616:BB616"/>
    <mergeCell ref="A617:L617"/>
    <mergeCell ref="M617:N617"/>
    <mergeCell ref="O617:R617"/>
    <mergeCell ref="S617:U617"/>
    <mergeCell ref="V617:W617"/>
    <mergeCell ref="X617:Y617"/>
    <mergeCell ref="Z617:AA617"/>
    <mergeCell ref="AC617:AD617"/>
    <mergeCell ref="AF617:AG617"/>
    <mergeCell ref="Z616:AA616"/>
    <mergeCell ref="AC616:AD616"/>
    <mergeCell ref="AF616:AG616"/>
    <mergeCell ref="AI616:AJ616"/>
    <mergeCell ref="AL616:AM616"/>
    <mergeCell ref="AP616:AQ616"/>
    <mergeCell ref="AI619:AJ619"/>
    <mergeCell ref="AL619:AM619"/>
    <mergeCell ref="AP619:AQ619"/>
    <mergeCell ref="AZ619:BB619"/>
    <mergeCell ref="A620:L620"/>
    <mergeCell ref="M620:N620"/>
    <mergeCell ref="O620:R620"/>
    <mergeCell ref="S620:U620"/>
    <mergeCell ref="V620:W620"/>
    <mergeCell ref="X620:Y620"/>
    <mergeCell ref="AZ618:BB618"/>
    <mergeCell ref="A619:L619"/>
    <mergeCell ref="M619:N619"/>
    <mergeCell ref="O619:R619"/>
    <mergeCell ref="S619:U619"/>
    <mergeCell ref="V619:W619"/>
    <mergeCell ref="X619:Y619"/>
    <mergeCell ref="Z619:AA619"/>
    <mergeCell ref="AC619:AD619"/>
    <mergeCell ref="AF619:AG619"/>
    <mergeCell ref="Z618:AA618"/>
    <mergeCell ref="AC618:AD618"/>
    <mergeCell ref="AF618:AG618"/>
    <mergeCell ref="AI618:AJ618"/>
    <mergeCell ref="AL618:AM618"/>
    <mergeCell ref="AP618:AQ618"/>
    <mergeCell ref="AI621:AJ621"/>
    <mergeCell ref="AL621:AM621"/>
    <mergeCell ref="AP621:AQ621"/>
    <mergeCell ref="AZ621:BB621"/>
    <mergeCell ref="A622:L622"/>
    <mergeCell ref="M622:N622"/>
    <mergeCell ref="O622:R622"/>
    <mergeCell ref="S622:U622"/>
    <mergeCell ref="V622:W622"/>
    <mergeCell ref="X622:Y622"/>
    <mergeCell ref="AZ620:BB620"/>
    <mergeCell ref="A621:L621"/>
    <mergeCell ref="M621:N621"/>
    <mergeCell ref="O621:R621"/>
    <mergeCell ref="S621:U621"/>
    <mergeCell ref="V621:W621"/>
    <mergeCell ref="X621:Y621"/>
    <mergeCell ref="Z621:AA621"/>
    <mergeCell ref="AC621:AD621"/>
    <mergeCell ref="AF621:AG621"/>
    <mergeCell ref="Z620:AA620"/>
    <mergeCell ref="AC620:AD620"/>
    <mergeCell ref="AF620:AG620"/>
    <mergeCell ref="AI620:AJ620"/>
    <mergeCell ref="AL620:AM620"/>
    <mergeCell ref="AP620:AQ620"/>
    <mergeCell ref="AI623:AJ623"/>
    <mergeCell ref="AL623:AM623"/>
    <mergeCell ref="AP623:AQ623"/>
    <mergeCell ref="AZ623:BB623"/>
    <mergeCell ref="A624:L624"/>
    <mergeCell ref="M624:N624"/>
    <mergeCell ref="O624:R624"/>
    <mergeCell ref="S624:U624"/>
    <mergeCell ref="V624:W624"/>
    <mergeCell ref="X624:Y624"/>
    <mergeCell ref="AZ622:BB622"/>
    <mergeCell ref="A623:L623"/>
    <mergeCell ref="M623:N623"/>
    <mergeCell ref="O623:R623"/>
    <mergeCell ref="S623:U623"/>
    <mergeCell ref="V623:W623"/>
    <mergeCell ref="X623:Y623"/>
    <mergeCell ref="Z623:AA623"/>
    <mergeCell ref="AC623:AD623"/>
    <mergeCell ref="AF623:AG623"/>
    <mergeCell ref="Z622:AA622"/>
    <mergeCell ref="AC622:AD622"/>
    <mergeCell ref="AF622:AG622"/>
    <mergeCell ref="AI622:AJ622"/>
    <mergeCell ref="AL622:AM622"/>
    <mergeCell ref="AP622:AQ622"/>
    <mergeCell ref="AI625:AJ625"/>
    <mergeCell ref="AL625:AM625"/>
    <mergeCell ref="AP625:AQ625"/>
    <mergeCell ref="AZ625:BB625"/>
    <mergeCell ref="A626:L626"/>
    <mergeCell ref="M626:N626"/>
    <mergeCell ref="O626:R626"/>
    <mergeCell ref="S626:U626"/>
    <mergeCell ref="V626:W626"/>
    <mergeCell ref="X626:Y626"/>
    <mergeCell ref="AZ624:BB624"/>
    <mergeCell ref="A625:L625"/>
    <mergeCell ref="M625:N625"/>
    <mergeCell ref="O625:R625"/>
    <mergeCell ref="S625:U625"/>
    <mergeCell ref="V625:W625"/>
    <mergeCell ref="X625:Y625"/>
    <mergeCell ref="Z625:AA625"/>
    <mergeCell ref="AC625:AD625"/>
    <mergeCell ref="AF625:AG625"/>
    <mergeCell ref="Z624:AA624"/>
    <mergeCell ref="AC624:AD624"/>
    <mergeCell ref="AF624:AG624"/>
    <mergeCell ref="AI624:AJ624"/>
    <mergeCell ref="AL624:AM624"/>
    <mergeCell ref="AP624:AQ624"/>
    <mergeCell ref="AI627:AJ627"/>
    <mergeCell ref="AL627:AM627"/>
    <mergeCell ref="AP627:AQ627"/>
    <mergeCell ref="AZ627:BB627"/>
    <mergeCell ref="A628:L628"/>
    <mergeCell ref="M628:N628"/>
    <mergeCell ref="O628:R628"/>
    <mergeCell ref="S628:U628"/>
    <mergeCell ref="V628:W628"/>
    <mergeCell ref="X628:Y628"/>
    <mergeCell ref="AZ626:BB626"/>
    <mergeCell ref="A627:L627"/>
    <mergeCell ref="M627:N627"/>
    <mergeCell ref="O627:R627"/>
    <mergeCell ref="S627:U627"/>
    <mergeCell ref="V627:W627"/>
    <mergeCell ref="X627:Y627"/>
    <mergeCell ref="Z627:AA627"/>
    <mergeCell ref="AC627:AD627"/>
    <mergeCell ref="AF627:AG627"/>
    <mergeCell ref="Z626:AA626"/>
    <mergeCell ref="AC626:AD626"/>
    <mergeCell ref="AF626:AG626"/>
    <mergeCell ref="AI626:AJ626"/>
    <mergeCell ref="AL626:AM626"/>
    <mergeCell ref="AP626:AQ626"/>
    <mergeCell ref="AI629:AJ629"/>
    <mergeCell ref="AL629:AM629"/>
    <mergeCell ref="AP629:AQ629"/>
    <mergeCell ref="AZ629:BB629"/>
    <mergeCell ref="A630:L630"/>
    <mergeCell ref="M630:N630"/>
    <mergeCell ref="O630:R630"/>
    <mergeCell ref="S630:U630"/>
    <mergeCell ref="V630:W630"/>
    <mergeCell ref="X630:Y630"/>
    <mergeCell ref="AZ628:BB628"/>
    <mergeCell ref="A629:L629"/>
    <mergeCell ref="M629:N629"/>
    <mergeCell ref="O629:R629"/>
    <mergeCell ref="S629:U629"/>
    <mergeCell ref="V629:W629"/>
    <mergeCell ref="X629:Y629"/>
    <mergeCell ref="Z629:AA629"/>
    <mergeCell ref="AC629:AD629"/>
    <mergeCell ref="AF629:AG629"/>
    <mergeCell ref="Z628:AA628"/>
    <mergeCell ref="AC628:AD628"/>
    <mergeCell ref="AF628:AG628"/>
    <mergeCell ref="AI628:AJ628"/>
    <mergeCell ref="AL628:AM628"/>
    <mergeCell ref="AP628:AQ628"/>
    <mergeCell ref="AI631:AJ631"/>
    <mergeCell ref="AL631:AM631"/>
    <mergeCell ref="AP631:AQ631"/>
    <mergeCell ref="AZ631:BB631"/>
    <mergeCell ref="A632:L632"/>
    <mergeCell ref="M632:N632"/>
    <mergeCell ref="O632:R632"/>
    <mergeCell ref="S632:U632"/>
    <mergeCell ref="V632:W632"/>
    <mergeCell ref="X632:Y632"/>
    <mergeCell ref="AZ630:BB630"/>
    <mergeCell ref="A631:L631"/>
    <mergeCell ref="M631:N631"/>
    <mergeCell ref="O631:R631"/>
    <mergeCell ref="S631:U631"/>
    <mergeCell ref="V631:W631"/>
    <mergeCell ref="X631:Y631"/>
    <mergeCell ref="Z631:AA631"/>
    <mergeCell ref="AC631:AD631"/>
    <mergeCell ref="AF631:AG631"/>
    <mergeCell ref="Z630:AA630"/>
    <mergeCell ref="AC630:AD630"/>
    <mergeCell ref="AF630:AG630"/>
    <mergeCell ref="AI630:AJ630"/>
    <mergeCell ref="AL630:AM630"/>
    <mergeCell ref="AP630:AQ630"/>
    <mergeCell ref="AI633:AJ633"/>
    <mergeCell ref="AL633:AM633"/>
    <mergeCell ref="AP633:AQ633"/>
    <mergeCell ref="AZ633:BB633"/>
    <mergeCell ref="A634:L634"/>
    <mergeCell ref="M634:N634"/>
    <mergeCell ref="O634:R634"/>
    <mergeCell ref="S634:U634"/>
    <mergeCell ref="V634:W634"/>
    <mergeCell ref="X634:Y634"/>
    <mergeCell ref="AZ632:BB632"/>
    <mergeCell ref="A633:L633"/>
    <mergeCell ref="M633:N633"/>
    <mergeCell ref="O633:R633"/>
    <mergeCell ref="S633:U633"/>
    <mergeCell ref="V633:W633"/>
    <mergeCell ref="X633:Y633"/>
    <mergeCell ref="Z633:AA633"/>
    <mergeCell ref="AC633:AD633"/>
    <mergeCell ref="AF633:AG633"/>
    <mergeCell ref="Z632:AA632"/>
    <mergeCell ref="AC632:AD632"/>
    <mergeCell ref="AF632:AG632"/>
    <mergeCell ref="AI632:AJ632"/>
    <mergeCell ref="AL632:AM632"/>
    <mergeCell ref="AP632:AQ632"/>
    <mergeCell ref="AI635:AJ635"/>
    <mergeCell ref="AL635:AM635"/>
    <mergeCell ref="AP635:AQ635"/>
    <mergeCell ref="AZ635:BB635"/>
    <mergeCell ref="A636:L636"/>
    <mergeCell ref="M636:N636"/>
    <mergeCell ref="O636:R636"/>
    <mergeCell ref="S636:U636"/>
    <mergeCell ref="V636:W636"/>
    <mergeCell ref="X636:Y636"/>
    <mergeCell ref="AZ634:BB634"/>
    <mergeCell ref="A635:L635"/>
    <mergeCell ref="M635:N635"/>
    <mergeCell ref="O635:R635"/>
    <mergeCell ref="S635:U635"/>
    <mergeCell ref="V635:W635"/>
    <mergeCell ref="X635:Y635"/>
    <mergeCell ref="Z635:AA635"/>
    <mergeCell ref="AC635:AD635"/>
    <mergeCell ref="AF635:AG635"/>
    <mergeCell ref="Z634:AA634"/>
    <mergeCell ref="AC634:AD634"/>
    <mergeCell ref="AF634:AG634"/>
    <mergeCell ref="AI634:AJ634"/>
    <mergeCell ref="AL634:AM634"/>
    <mergeCell ref="AP634:AQ634"/>
    <mergeCell ref="AI637:AJ637"/>
    <mergeCell ref="AL637:AM637"/>
    <mergeCell ref="AP637:AQ637"/>
    <mergeCell ref="AZ637:BB637"/>
    <mergeCell ref="A638:L638"/>
    <mergeCell ref="M638:N638"/>
    <mergeCell ref="O638:R638"/>
    <mergeCell ref="S638:U638"/>
    <mergeCell ref="V638:W638"/>
    <mergeCell ref="X638:Y638"/>
    <mergeCell ref="AZ636:BB636"/>
    <mergeCell ref="A637:L637"/>
    <mergeCell ref="M637:N637"/>
    <mergeCell ref="O637:R637"/>
    <mergeCell ref="S637:U637"/>
    <mergeCell ref="V637:W637"/>
    <mergeCell ref="X637:Y637"/>
    <mergeCell ref="Z637:AA637"/>
    <mergeCell ref="AC637:AD637"/>
    <mergeCell ref="AF637:AG637"/>
    <mergeCell ref="Z636:AA636"/>
    <mergeCell ref="AC636:AD636"/>
    <mergeCell ref="AF636:AG636"/>
    <mergeCell ref="AI636:AJ636"/>
    <mergeCell ref="AL636:AM636"/>
    <mergeCell ref="AP636:AQ636"/>
    <mergeCell ref="AI639:AJ639"/>
    <mergeCell ref="AL639:AM639"/>
    <mergeCell ref="AP639:AQ639"/>
    <mergeCell ref="AZ639:BB639"/>
    <mergeCell ref="A640:L640"/>
    <mergeCell ref="M640:N640"/>
    <mergeCell ref="O640:R640"/>
    <mergeCell ref="S640:U640"/>
    <mergeCell ref="V640:W640"/>
    <mergeCell ref="X640:Y640"/>
    <mergeCell ref="AZ638:BB638"/>
    <mergeCell ref="A639:L639"/>
    <mergeCell ref="M639:N639"/>
    <mergeCell ref="O639:R639"/>
    <mergeCell ref="S639:U639"/>
    <mergeCell ref="V639:W639"/>
    <mergeCell ref="X639:Y639"/>
    <mergeCell ref="Z639:AA639"/>
    <mergeCell ref="AC639:AD639"/>
    <mergeCell ref="AF639:AG639"/>
    <mergeCell ref="Z638:AA638"/>
    <mergeCell ref="AC638:AD638"/>
    <mergeCell ref="AF638:AG638"/>
    <mergeCell ref="AI638:AJ638"/>
    <mergeCell ref="AL638:AM638"/>
    <mergeCell ref="AP638:AQ638"/>
    <mergeCell ref="AI641:AJ641"/>
    <mergeCell ref="AL641:AM641"/>
    <mergeCell ref="AP641:AQ641"/>
    <mergeCell ref="AZ641:BB641"/>
    <mergeCell ref="A642:L642"/>
    <mergeCell ref="M642:N642"/>
    <mergeCell ref="O642:R642"/>
    <mergeCell ref="S642:U642"/>
    <mergeCell ref="V642:W642"/>
    <mergeCell ref="X642:Y642"/>
    <mergeCell ref="AZ640:BB640"/>
    <mergeCell ref="A641:L641"/>
    <mergeCell ref="M641:N641"/>
    <mergeCell ref="O641:R641"/>
    <mergeCell ref="S641:U641"/>
    <mergeCell ref="V641:W641"/>
    <mergeCell ref="X641:Y641"/>
    <mergeCell ref="Z641:AA641"/>
    <mergeCell ref="AC641:AD641"/>
    <mergeCell ref="AF641:AG641"/>
    <mergeCell ref="Z640:AA640"/>
    <mergeCell ref="AC640:AD640"/>
    <mergeCell ref="AF640:AG640"/>
    <mergeCell ref="AI640:AJ640"/>
    <mergeCell ref="AL640:AM640"/>
    <mergeCell ref="AP640:AQ640"/>
    <mergeCell ref="AI643:AJ643"/>
    <mergeCell ref="AL643:AM643"/>
    <mergeCell ref="AP643:AQ643"/>
    <mergeCell ref="AZ643:BB643"/>
    <mergeCell ref="A644:L644"/>
    <mergeCell ref="M644:N644"/>
    <mergeCell ref="O644:R644"/>
    <mergeCell ref="S644:U644"/>
    <mergeCell ref="V644:W644"/>
    <mergeCell ref="X644:Y644"/>
    <mergeCell ref="AZ642:BB642"/>
    <mergeCell ref="A643:L643"/>
    <mergeCell ref="M643:N643"/>
    <mergeCell ref="O643:R643"/>
    <mergeCell ref="S643:U643"/>
    <mergeCell ref="V643:W643"/>
    <mergeCell ref="X643:Y643"/>
    <mergeCell ref="Z643:AA643"/>
    <mergeCell ref="AC643:AD643"/>
    <mergeCell ref="AF643:AG643"/>
    <mergeCell ref="Z642:AA642"/>
    <mergeCell ref="AC642:AD642"/>
    <mergeCell ref="AF642:AG642"/>
    <mergeCell ref="AI642:AJ642"/>
    <mergeCell ref="AL642:AM642"/>
    <mergeCell ref="AP642:AQ642"/>
    <mergeCell ref="AI645:AJ645"/>
    <mergeCell ref="AL645:AM645"/>
    <mergeCell ref="AP645:AQ645"/>
    <mergeCell ref="AZ645:BB645"/>
    <mergeCell ref="A646:L646"/>
    <mergeCell ref="M646:O646"/>
    <mergeCell ref="P646:S646"/>
    <mergeCell ref="T646:U646"/>
    <mergeCell ref="V646:W646"/>
    <mergeCell ref="X646:Y646"/>
    <mergeCell ref="AZ644:BB644"/>
    <mergeCell ref="A645:L645"/>
    <mergeCell ref="M645:N645"/>
    <mergeCell ref="O645:R645"/>
    <mergeCell ref="S645:U645"/>
    <mergeCell ref="V645:W645"/>
    <mergeCell ref="X645:Y645"/>
    <mergeCell ref="Z645:AA645"/>
    <mergeCell ref="AC645:AD645"/>
    <mergeCell ref="AF645:AG645"/>
    <mergeCell ref="Z644:AA644"/>
    <mergeCell ref="AC644:AD644"/>
    <mergeCell ref="AF644:AG644"/>
    <mergeCell ref="AI644:AJ644"/>
    <mergeCell ref="AL644:AM644"/>
    <mergeCell ref="AP644:AQ644"/>
    <mergeCell ref="AI647:AJ647"/>
    <mergeCell ref="AL647:AM647"/>
    <mergeCell ref="AP647:AQ647"/>
    <mergeCell ref="AZ647:BB647"/>
    <mergeCell ref="A648:L648"/>
    <mergeCell ref="M648:N648"/>
    <mergeCell ref="O648:R648"/>
    <mergeCell ref="S648:U648"/>
    <mergeCell ref="V648:W648"/>
    <mergeCell ref="X648:Y648"/>
    <mergeCell ref="AZ646:BB646"/>
    <mergeCell ref="A647:L647"/>
    <mergeCell ref="M647:N647"/>
    <mergeCell ref="O647:R647"/>
    <mergeCell ref="S647:U647"/>
    <mergeCell ref="V647:W647"/>
    <mergeCell ref="X647:Y647"/>
    <mergeCell ref="Z647:AA647"/>
    <mergeCell ref="AC647:AD647"/>
    <mergeCell ref="AF647:AG647"/>
    <mergeCell ref="Z646:AA646"/>
    <mergeCell ref="AC646:AD646"/>
    <mergeCell ref="AF646:AG646"/>
    <mergeCell ref="AI646:AJ646"/>
    <mergeCell ref="AL646:AM646"/>
    <mergeCell ref="AP646:AQ646"/>
    <mergeCell ref="AI649:AJ649"/>
    <mergeCell ref="AL649:AM649"/>
    <mergeCell ref="AP649:AQ649"/>
    <mergeCell ref="AZ649:BB649"/>
    <mergeCell ref="A650:L650"/>
    <mergeCell ref="M650:N650"/>
    <mergeCell ref="O650:R650"/>
    <mergeCell ref="S650:U650"/>
    <mergeCell ref="V650:W650"/>
    <mergeCell ref="X650:Y650"/>
    <mergeCell ref="AZ648:BB648"/>
    <mergeCell ref="A649:L649"/>
    <mergeCell ref="M649:N649"/>
    <mergeCell ref="O649:R649"/>
    <mergeCell ref="S649:U649"/>
    <mergeCell ref="V649:W649"/>
    <mergeCell ref="X649:Y649"/>
    <mergeCell ref="Z649:AA649"/>
    <mergeCell ref="AC649:AD649"/>
    <mergeCell ref="AF649:AG649"/>
    <mergeCell ref="Z648:AA648"/>
    <mergeCell ref="AC648:AD648"/>
    <mergeCell ref="AF648:AG648"/>
    <mergeCell ref="AI648:AJ648"/>
    <mergeCell ref="AL648:AM648"/>
    <mergeCell ref="AP648:AQ648"/>
    <mergeCell ref="AI651:AJ651"/>
    <mergeCell ref="AL651:AM651"/>
    <mergeCell ref="AP651:AQ651"/>
    <mergeCell ref="AZ651:BB651"/>
    <mergeCell ref="A652:L652"/>
    <mergeCell ref="M652:N652"/>
    <mergeCell ref="O652:R652"/>
    <mergeCell ref="S652:U652"/>
    <mergeCell ref="V652:W652"/>
    <mergeCell ref="X652:Y652"/>
    <mergeCell ref="AZ650:BB650"/>
    <mergeCell ref="A651:L651"/>
    <mergeCell ref="M651:N651"/>
    <mergeCell ref="O651:R651"/>
    <mergeCell ref="S651:U651"/>
    <mergeCell ref="V651:W651"/>
    <mergeCell ref="X651:Y651"/>
    <mergeCell ref="Z651:AA651"/>
    <mergeCell ref="AC651:AD651"/>
    <mergeCell ref="AF651:AG651"/>
    <mergeCell ref="Z650:AA650"/>
    <mergeCell ref="AC650:AD650"/>
    <mergeCell ref="AF650:AG650"/>
    <mergeCell ref="AI650:AJ650"/>
    <mergeCell ref="AL650:AM650"/>
    <mergeCell ref="AP650:AQ650"/>
    <mergeCell ref="AI653:AJ653"/>
    <mergeCell ref="AL653:AM653"/>
    <mergeCell ref="AP653:AQ653"/>
    <mergeCell ref="AZ653:BB653"/>
    <mergeCell ref="A654:L654"/>
    <mergeCell ref="M654:N654"/>
    <mergeCell ref="O654:R654"/>
    <mergeCell ref="S654:U654"/>
    <mergeCell ref="V654:W654"/>
    <mergeCell ref="X654:Y654"/>
    <mergeCell ref="AZ652:BB652"/>
    <mergeCell ref="A653:L653"/>
    <mergeCell ref="M653:N653"/>
    <mergeCell ref="O653:R653"/>
    <mergeCell ref="S653:U653"/>
    <mergeCell ref="V653:W653"/>
    <mergeCell ref="X653:Y653"/>
    <mergeCell ref="Z653:AA653"/>
    <mergeCell ref="AC653:AD653"/>
    <mergeCell ref="AF653:AG653"/>
    <mergeCell ref="Z652:AA652"/>
    <mergeCell ref="AC652:AD652"/>
    <mergeCell ref="AF652:AG652"/>
    <mergeCell ref="AI652:AJ652"/>
    <mergeCell ref="AL652:AM652"/>
    <mergeCell ref="AP652:AQ652"/>
    <mergeCell ref="AI655:AJ655"/>
    <mergeCell ref="AL655:AM655"/>
    <mergeCell ref="AP655:AQ655"/>
    <mergeCell ref="AZ655:BB655"/>
    <mergeCell ref="A656:L656"/>
    <mergeCell ref="M656:N656"/>
    <mergeCell ref="O656:R656"/>
    <mergeCell ref="S656:U656"/>
    <mergeCell ref="V656:W656"/>
    <mergeCell ref="X656:Y656"/>
    <mergeCell ref="AZ654:BB654"/>
    <mergeCell ref="A655:L655"/>
    <mergeCell ref="M655:N655"/>
    <mergeCell ref="O655:R655"/>
    <mergeCell ref="S655:U655"/>
    <mergeCell ref="V655:W655"/>
    <mergeCell ref="X655:Y655"/>
    <mergeCell ref="Z655:AA655"/>
    <mergeCell ref="AC655:AD655"/>
    <mergeCell ref="AF655:AG655"/>
    <mergeCell ref="Z654:AA654"/>
    <mergeCell ref="AC654:AD654"/>
    <mergeCell ref="AF654:AG654"/>
    <mergeCell ref="AI654:AJ654"/>
    <mergeCell ref="AL654:AM654"/>
    <mergeCell ref="AP654:AQ654"/>
    <mergeCell ref="AI657:AJ657"/>
    <mergeCell ref="AL657:AM657"/>
    <mergeCell ref="AP657:AQ657"/>
    <mergeCell ref="AZ657:BB657"/>
    <mergeCell ref="A658:L658"/>
    <mergeCell ref="M658:N658"/>
    <mergeCell ref="O658:R658"/>
    <mergeCell ref="S658:U658"/>
    <mergeCell ref="V658:W658"/>
    <mergeCell ref="X658:Y658"/>
    <mergeCell ref="AZ656:BB656"/>
    <mergeCell ref="A657:L657"/>
    <mergeCell ref="M657:N657"/>
    <mergeCell ref="O657:R657"/>
    <mergeCell ref="S657:U657"/>
    <mergeCell ref="V657:W657"/>
    <mergeCell ref="X657:Y657"/>
    <mergeCell ref="Z657:AA657"/>
    <mergeCell ref="AC657:AD657"/>
    <mergeCell ref="AF657:AG657"/>
    <mergeCell ref="Z656:AA656"/>
    <mergeCell ref="AC656:AD656"/>
    <mergeCell ref="AF656:AG656"/>
    <mergeCell ref="AI656:AJ656"/>
    <mergeCell ref="AL656:AM656"/>
    <mergeCell ref="AP656:AQ656"/>
    <mergeCell ref="AI659:AJ659"/>
    <mergeCell ref="AL659:AM659"/>
    <mergeCell ref="AP659:AQ659"/>
    <mergeCell ref="AZ659:BB659"/>
    <mergeCell ref="A660:L660"/>
    <mergeCell ref="M660:N660"/>
    <mergeCell ref="O660:R660"/>
    <mergeCell ref="S660:U660"/>
    <mergeCell ref="V660:W660"/>
    <mergeCell ref="X660:Y660"/>
    <mergeCell ref="AZ658:BB658"/>
    <mergeCell ref="A659:L659"/>
    <mergeCell ref="M659:N659"/>
    <mergeCell ref="O659:R659"/>
    <mergeCell ref="S659:U659"/>
    <mergeCell ref="V659:W659"/>
    <mergeCell ref="X659:Y659"/>
    <mergeCell ref="Z659:AA659"/>
    <mergeCell ref="AC659:AD659"/>
    <mergeCell ref="AF659:AG659"/>
    <mergeCell ref="Z658:AA658"/>
    <mergeCell ref="AC658:AD658"/>
    <mergeCell ref="AF658:AG658"/>
    <mergeCell ref="AI658:AJ658"/>
    <mergeCell ref="AL658:AM658"/>
    <mergeCell ref="AP658:AQ658"/>
    <mergeCell ref="AI661:AJ661"/>
    <mergeCell ref="AL661:AM661"/>
    <mergeCell ref="AP661:AQ661"/>
    <mergeCell ref="AZ661:BB661"/>
    <mergeCell ref="A662:L662"/>
    <mergeCell ref="M662:N662"/>
    <mergeCell ref="O662:R662"/>
    <mergeCell ref="S662:U662"/>
    <mergeCell ref="V662:W662"/>
    <mergeCell ref="X662:Y662"/>
    <mergeCell ref="AZ660:BB660"/>
    <mergeCell ref="A661:L661"/>
    <mergeCell ref="M661:N661"/>
    <mergeCell ref="O661:R661"/>
    <mergeCell ref="S661:U661"/>
    <mergeCell ref="V661:W661"/>
    <mergeCell ref="X661:Y661"/>
    <mergeCell ref="Z661:AA661"/>
    <mergeCell ref="AC661:AD661"/>
    <mergeCell ref="AF661:AG661"/>
    <mergeCell ref="Z660:AA660"/>
    <mergeCell ref="AC660:AD660"/>
    <mergeCell ref="AF660:AG660"/>
    <mergeCell ref="AI660:AJ660"/>
    <mergeCell ref="AL660:AM660"/>
    <mergeCell ref="AP660:AQ660"/>
    <mergeCell ref="AI663:AJ663"/>
    <mergeCell ref="AL663:AM663"/>
    <mergeCell ref="AP663:AQ663"/>
    <mergeCell ref="AZ663:BB663"/>
    <mergeCell ref="A664:L664"/>
    <mergeCell ref="M664:N664"/>
    <mergeCell ref="O664:R664"/>
    <mergeCell ref="S664:U664"/>
    <mergeCell ref="V664:W664"/>
    <mergeCell ref="X664:Y664"/>
    <mergeCell ref="AZ662:BB662"/>
    <mergeCell ref="A663:L663"/>
    <mergeCell ref="M663:N663"/>
    <mergeCell ref="O663:R663"/>
    <mergeCell ref="S663:U663"/>
    <mergeCell ref="V663:W663"/>
    <mergeCell ref="X663:Y663"/>
    <mergeCell ref="Z663:AA663"/>
    <mergeCell ref="AC663:AD663"/>
    <mergeCell ref="AF663:AG663"/>
    <mergeCell ref="Z662:AA662"/>
    <mergeCell ref="AC662:AD662"/>
    <mergeCell ref="AF662:AG662"/>
    <mergeCell ref="AI662:AJ662"/>
    <mergeCell ref="AL662:AM662"/>
    <mergeCell ref="AP662:AQ662"/>
    <mergeCell ref="AI665:AJ665"/>
    <mergeCell ref="AL665:AM665"/>
    <mergeCell ref="AP665:AQ665"/>
    <mergeCell ref="AZ665:BB665"/>
    <mergeCell ref="A666:L666"/>
    <mergeCell ref="M666:N666"/>
    <mergeCell ref="O666:R666"/>
    <mergeCell ref="S666:U666"/>
    <mergeCell ref="V666:W666"/>
    <mergeCell ref="X666:Y666"/>
    <mergeCell ref="AZ664:BB664"/>
    <mergeCell ref="A665:L665"/>
    <mergeCell ref="M665:N665"/>
    <mergeCell ref="O665:R665"/>
    <mergeCell ref="S665:U665"/>
    <mergeCell ref="V665:W665"/>
    <mergeCell ref="X665:Y665"/>
    <mergeCell ref="Z665:AA665"/>
    <mergeCell ref="AC665:AD665"/>
    <mergeCell ref="AF665:AG665"/>
    <mergeCell ref="Z664:AA664"/>
    <mergeCell ref="AC664:AD664"/>
    <mergeCell ref="AF664:AG664"/>
    <mergeCell ref="AI664:AJ664"/>
    <mergeCell ref="AL664:AM664"/>
    <mergeCell ref="AP664:AQ664"/>
    <mergeCell ref="AI667:AJ667"/>
    <mergeCell ref="AL667:AM667"/>
    <mergeCell ref="AP667:AQ667"/>
    <mergeCell ref="AZ667:BB667"/>
    <mergeCell ref="A668:L668"/>
    <mergeCell ref="M668:N668"/>
    <mergeCell ref="O668:R668"/>
    <mergeCell ref="S668:U668"/>
    <mergeCell ref="V668:W668"/>
    <mergeCell ref="X668:Y668"/>
    <mergeCell ref="AZ666:BB666"/>
    <mergeCell ref="A667:L667"/>
    <mergeCell ref="M667:N667"/>
    <mergeCell ref="O667:R667"/>
    <mergeCell ref="S667:U667"/>
    <mergeCell ref="V667:W667"/>
    <mergeCell ref="X667:Y667"/>
    <mergeCell ref="Z667:AA667"/>
    <mergeCell ref="AC667:AD667"/>
    <mergeCell ref="AF667:AG667"/>
    <mergeCell ref="Z666:AA666"/>
    <mergeCell ref="AC666:AD666"/>
    <mergeCell ref="AF666:AG666"/>
    <mergeCell ref="AI666:AJ666"/>
    <mergeCell ref="AL666:AM666"/>
    <mergeCell ref="AP666:AQ666"/>
    <mergeCell ref="AI669:AJ669"/>
    <mergeCell ref="AL669:AM669"/>
    <mergeCell ref="AP669:AQ669"/>
    <mergeCell ref="AZ669:BB669"/>
    <mergeCell ref="A670:L670"/>
    <mergeCell ref="M670:N670"/>
    <mergeCell ref="O670:R670"/>
    <mergeCell ref="S670:U670"/>
    <mergeCell ref="V670:W670"/>
    <mergeCell ref="X670:Y670"/>
    <mergeCell ref="AZ668:BB668"/>
    <mergeCell ref="A669:L669"/>
    <mergeCell ref="M669:N669"/>
    <mergeCell ref="O669:R669"/>
    <mergeCell ref="S669:U669"/>
    <mergeCell ref="V669:W669"/>
    <mergeCell ref="X669:Y669"/>
    <mergeCell ref="Z669:AA669"/>
    <mergeCell ref="AC669:AD669"/>
    <mergeCell ref="AF669:AG669"/>
    <mergeCell ref="Z668:AA668"/>
    <mergeCell ref="AC668:AD668"/>
    <mergeCell ref="AF668:AG668"/>
    <mergeCell ref="AI668:AJ668"/>
    <mergeCell ref="AL668:AM668"/>
    <mergeCell ref="AP668:AQ668"/>
    <mergeCell ref="AI671:AJ671"/>
    <mergeCell ref="AL671:AM671"/>
    <mergeCell ref="AP671:AQ671"/>
    <mergeCell ref="AZ671:BB671"/>
    <mergeCell ref="A672:L672"/>
    <mergeCell ref="M672:N672"/>
    <mergeCell ref="O672:R672"/>
    <mergeCell ref="S672:U672"/>
    <mergeCell ref="V672:W672"/>
    <mergeCell ref="X672:Y672"/>
    <mergeCell ref="AZ670:BB670"/>
    <mergeCell ref="A671:L671"/>
    <mergeCell ref="M671:N671"/>
    <mergeCell ref="O671:R671"/>
    <mergeCell ref="S671:U671"/>
    <mergeCell ref="V671:W671"/>
    <mergeCell ref="X671:Y671"/>
    <mergeCell ref="Z671:AA671"/>
    <mergeCell ref="AC671:AD671"/>
    <mergeCell ref="AF671:AG671"/>
    <mergeCell ref="Z670:AA670"/>
    <mergeCell ref="AC670:AD670"/>
    <mergeCell ref="AF670:AG670"/>
    <mergeCell ref="AI670:AJ670"/>
    <mergeCell ref="AL670:AM670"/>
    <mergeCell ref="AP670:AQ670"/>
    <mergeCell ref="AI673:AJ673"/>
    <mergeCell ref="AL673:AM673"/>
    <mergeCell ref="AP673:AQ673"/>
    <mergeCell ref="AZ673:BB673"/>
    <mergeCell ref="A674:L674"/>
    <mergeCell ref="M674:N674"/>
    <mergeCell ref="O674:R674"/>
    <mergeCell ref="S674:U674"/>
    <mergeCell ref="V674:W674"/>
    <mergeCell ref="X674:Y674"/>
    <mergeCell ref="AZ672:BB672"/>
    <mergeCell ref="A673:L673"/>
    <mergeCell ref="M673:N673"/>
    <mergeCell ref="O673:R673"/>
    <mergeCell ref="S673:U673"/>
    <mergeCell ref="V673:W673"/>
    <mergeCell ref="X673:Y673"/>
    <mergeCell ref="Z673:AA673"/>
    <mergeCell ref="AC673:AD673"/>
    <mergeCell ref="AF673:AG673"/>
    <mergeCell ref="Z672:AA672"/>
    <mergeCell ref="AC672:AD672"/>
    <mergeCell ref="AF672:AG672"/>
    <mergeCell ref="AI672:AJ672"/>
    <mergeCell ref="AL672:AM672"/>
    <mergeCell ref="AP672:AQ672"/>
    <mergeCell ref="AI675:AJ675"/>
    <mergeCell ref="AL675:AM675"/>
    <mergeCell ref="AP675:AQ675"/>
    <mergeCell ref="AZ675:BB675"/>
    <mergeCell ref="A676:L676"/>
    <mergeCell ref="M676:N676"/>
    <mergeCell ref="O676:R676"/>
    <mergeCell ref="S676:U676"/>
    <mergeCell ref="V676:W676"/>
    <mergeCell ref="X676:Y676"/>
    <mergeCell ref="AZ674:BB674"/>
    <mergeCell ref="A675:L675"/>
    <mergeCell ref="M675:N675"/>
    <mergeCell ref="O675:R675"/>
    <mergeCell ref="S675:U675"/>
    <mergeCell ref="V675:W675"/>
    <mergeCell ref="X675:Y675"/>
    <mergeCell ref="Z675:AA675"/>
    <mergeCell ref="AC675:AD675"/>
    <mergeCell ref="AF675:AG675"/>
    <mergeCell ref="Z674:AA674"/>
    <mergeCell ref="AC674:AD674"/>
    <mergeCell ref="AF674:AG674"/>
    <mergeCell ref="AI674:AJ674"/>
    <mergeCell ref="AL674:AM674"/>
    <mergeCell ref="AP674:AQ674"/>
    <mergeCell ref="AI677:AJ677"/>
    <mergeCell ref="AL677:AM677"/>
    <mergeCell ref="AP677:AQ677"/>
    <mergeCell ref="AZ677:BB677"/>
    <mergeCell ref="A678:L678"/>
    <mergeCell ref="M678:N678"/>
    <mergeCell ref="O678:R678"/>
    <mergeCell ref="S678:U678"/>
    <mergeCell ref="V678:W678"/>
    <mergeCell ref="X678:Y678"/>
    <mergeCell ref="AZ676:BB676"/>
    <mergeCell ref="A677:L677"/>
    <mergeCell ref="M677:N677"/>
    <mergeCell ref="O677:R677"/>
    <mergeCell ref="S677:U677"/>
    <mergeCell ref="V677:W677"/>
    <mergeCell ref="X677:Y677"/>
    <mergeCell ref="Z677:AA677"/>
    <mergeCell ref="AC677:AD677"/>
    <mergeCell ref="AF677:AG677"/>
    <mergeCell ref="Z676:AA676"/>
    <mergeCell ref="AC676:AD676"/>
    <mergeCell ref="AF676:AG676"/>
    <mergeCell ref="AI676:AJ676"/>
    <mergeCell ref="AL676:AM676"/>
    <mergeCell ref="AP676:AQ676"/>
    <mergeCell ref="AI679:AJ679"/>
    <mergeCell ref="AL679:AM679"/>
    <mergeCell ref="AP679:AQ679"/>
    <mergeCell ref="AZ679:BB679"/>
    <mergeCell ref="A680:L680"/>
    <mergeCell ref="M680:N680"/>
    <mergeCell ref="O680:R680"/>
    <mergeCell ref="S680:U680"/>
    <mergeCell ref="V680:W680"/>
    <mergeCell ref="X680:Y680"/>
    <mergeCell ref="AZ678:BB678"/>
    <mergeCell ref="A679:L679"/>
    <mergeCell ref="M679:N679"/>
    <mergeCell ref="O679:R679"/>
    <mergeCell ref="S679:U679"/>
    <mergeCell ref="V679:W679"/>
    <mergeCell ref="X679:Y679"/>
    <mergeCell ref="Z679:AA679"/>
    <mergeCell ref="AC679:AD679"/>
    <mergeCell ref="AF679:AG679"/>
    <mergeCell ref="Z678:AA678"/>
    <mergeCell ref="AC678:AD678"/>
    <mergeCell ref="AF678:AG678"/>
    <mergeCell ref="AI678:AJ678"/>
    <mergeCell ref="AL678:AM678"/>
    <mergeCell ref="AP678:AQ678"/>
    <mergeCell ref="AI681:AJ681"/>
    <mergeCell ref="AL681:AM681"/>
    <mergeCell ref="AP681:AQ681"/>
    <mergeCell ref="AZ681:BB681"/>
    <mergeCell ref="A682:L682"/>
    <mergeCell ref="M682:N682"/>
    <mergeCell ref="O682:R682"/>
    <mergeCell ref="S682:U682"/>
    <mergeCell ref="V682:W682"/>
    <mergeCell ref="X682:Y682"/>
    <mergeCell ref="AZ680:BB680"/>
    <mergeCell ref="A681:L681"/>
    <mergeCell ref="M681:N681"/>
    <mergeCell ref="O681:R681"/>
    <mergeCell ref="S681:U681"/>
    <mergeCell ref="V681:W681"/>
    <mergeCell ref="X681:Y681"/>
    <mergeCell ref="Z681:AA681"/>
    <mergeCell ref="AC681:AD681"/>
    <mergeCell ref="AF681:AG681"/>
    <mergeCell ref="Z680:AA680"/>
    <mergeCell ref="AC680:AD680"/>
    <mergeCell ref="AF680:AG680"/>
    <mergeCell ref="AI680:AJ680"/>
    <mergeCell ref="AL680:AM680"/>
    <mergeCell ref="AP680:AQ680"/>
    <mergeCell ref="AI683:AJ683"/>
    <mergeCell ref="AL683:AM683"/>
    <mergeCell ref="AP683:AQ683"/>
    <mergeCell ref="AZ683:BB683"/>
    <mergeCell ref="A684:L684"/>
    <mergeCell ref="M684:N684"/>
    <mergeCell ref="O684:R684"/>
    <mergeCell ref="S684:U684"/>
    <mergeCell ref="V684:W684"/>
    <mergeCell ref="X684:Y684"/>
    <mergeCell ref="AZ682:BB682"/>
    <mergeCell ref="A683:L683"/>
    <mergeCell ref="M683:N683"/>
    <mergeCell ref="O683:R683"/>
    <mergeCell ref="S683:U683"/>
    <mergeCell ref="V683:W683"/>
    <mergeCell ref="X683:Y683"/>
    <mergeCell ref="Z683:AA683"/>
    <mergeCell ref="AC683:AD683"/>
    <mergeCell ref="AF683:AG683"/>
    <mergeCell ref="Z682:AA682"/>
    <mergeCell ref="AC682:AD682"/>
    <mergeCell ref="AF682:AG682"/>
    <mergeCell ref="AI682:AJ682"/>
    <mergeCell ref="AL682:AM682"/>
    <mergeCell ref="AP682:AQ682"/>
    <mergeCell ref="AI685:AJ685"/>
    <mergeCell ref="AL685:AM685"/>
    <mergeCell ref="AP685:AQ685"/>
    <mergeCell ref="AZ685:BB685"/>
    <mergeCell ref="A686:L686"/>
    <mergeCell ref="M686:N686"/>
    <mergeCell ref="O686:R686"/>
    <mergeCell ref="S686:U686"/>
    <mergeCell ref="V686:W686"/>
    <mergeCell ref="X686:Y686"/>
    <mergeCell ref="AZ684:BB684"/>
    <mergeCell ref="A685:L685"/>
    <mergeCell ref="M685:N685"/>
    <mergeCell ref="O685:R685"/>
    <mergeCell ref="S685:U685"/>
    <mergeCell ref="V685:W685"/>
    <mergeCell ref="X685:Y685"/>
    <mergeCell ref="Z685:AA685"/>
    <mergeCell ref="AC685:AD685"/>
    <mergeCell ref="AF685:AG685"/>
    <mergeCell ref="Z684:AA684"/>
    <mergeCell ref="AC684:AD684"/>
    <mergeCell ref="AF684:AG684"/>
    <mergeCell ref="AI684:AJ684"/>
    <mergeCell ref="AL684:AM684"/>
    <mergeCell ref="AP684:AQ684"/>
    <mergeCell ref="AI687:AJ687"/>
    <mergeCell ref="AL687:AM687"/>
    <mergeCell ref="AP687:AQ687"/>
    <mergeCell ref="AZ687:BB687"/>
    <mergeCell ref="A688:L688"/>
    <mergeCell ref="M688:N688"/>
    <mergeCell ref="O688:R688"/>
    <mergeCell ref="S688:U688"/>
    <mergeCell ref="V688:W688"/>
    <mergeCell ref="X688:Y688"/>
    <mergeCell ref="AZ686:BB686"/>
    <mergeCell ref="A687:L687"/>
    <mergeCell ref="M687:N687"/>
    <mergeCell ref="O687:R687"/>
    <mergeCell ref="S687:U687"/>
    <mergeCell ref="V687:W687"/>
    <mergeCell ref="X687:Y687"/>
    <mergeCell ref="Z687:AA687"/>
    <mergeCell ref="AC687:AD687"/>
    <mergeCell ref="AF687:AG687"/>
    <mergeCell ref="Z686:AA686"/>
    <mergeCell ref="AC686:AD686"/>
    <mergeCell ref="AF686:AG686"/>
    <mergeCell ref="AI686:AJ686"/>
    <mergeCell ref="AL686:AM686"/>
    <mergeCell ref="AP686:AQ686"/>
    <mergeCell ref="AI689:AJ689"/>
    <mergeCell ref="AL689:AM689"/>
    <mergeCell ref="AP689:AQ689"/>
    <mergeCell ref="AZ689:BB689"/>
    <mergeCell ref="A690:L690"/>
    <mergeCell ref="M690:N690"/>
    <mergeCell ref="O690:R690"/>
    <mergeCell ref="S690:U690"/>
    <mergeCell ref="V690:W690"/>
    <mergeCell ref="X690:Y690"/>
    <mergeCell ref="AZ688:BB688"/>
    <mergeCell ref="A689:L689"/>
    <mergeCell ref="M689:N689"/>
    <mergeCell ref="O689:R689"/>
    <mergeCell ref="S689:U689"/>
    <mergeCell ref="V689:W689"/>
    <mergeCell ref="X689:Y689"/>
    <mergeCell ref="Z689:AA689"/>
    <mergeCell ref="AC689:AD689"/>
    <mergeCell ref="AF689:AG689"/>
    <mergeCell ref="Z688:AA688"/>
    <mergeCell ref="AC688:AD688"/>
    <mergeCell ref="AF688:AG688"/>
    <mergeCell ref="AI688:AJ688"/>
    <mergeCell ref="AL688:AM688"/>
    <mergeCell ref="AP688:AQ688"/>
    <mergeCell ref="AI691:AJ691"/>
    <mergeCell ref="AL691:AM691"/>
    <mergeCell ref="AP691:AQ691"/>
    <mergeCell ref="AZ691:BB691"/>
    <mergeCell ref="A692:L692"/>
    <mergeCell ref="M692:N692"/>
    <mergeCell ref="O692:R692"/>
    <mergeCell ref="S692:U692"/>
    <mergeCell ref="V692:W692"/>
    <mergeCell ref="X692:Y692"/>
    <mergeCell ref="AZ690:BB690"/>
    <mergeCell ref="A691:L691"/>
    <mergeCell ref="M691:N691"/>
    <mergeCell ref="O691:R691"/>
    <mergeCell ref="S691:U691"/>
    <mergeCell ref="V691:W691"/>
    <mergeCell ref="X691:Y691"/>
    <mergeCell ref="Z691:AA691"/>
    <mergeCell ref="AC691:AD691"/>
    <mergeCell ref="AF691:AG691"/>
    <mergeCell ref="Z690:AA690"/>
    <mergeCell ref="AC690:AD690"/>
    <mergeCell ref="AF690:AG690"/>
    <mergeCell ref="AI690:AJ690"/>
    <mergeCell ref="AL690:AM690"/>
    <mergeCell ref="AP690:AQ690"/>
    <mergeCell ref="AI693:AJ693"/>
    <mergeCell ref="AL693:AM693"/>
    <mergeCell ref="AP693:AQ693"/>
    <mergeCell ref="AZ693:BB693"/>
    <mergeCell ref="A694:L694"/>
    <mergeCell ref="M694:N694"/>
    <mergeCell ref="O694:R694"/>
    <mergeCell ref="S694:U694"/>
    <mergeCell ref="V694:W694"/>
    <mergeCell ref="X694:Y694"/>
    <mergeCell ref="AZ692:BB692"/>
    <mergeCell ref="A693:L693"/>
    <mergeCell ref="M693:N693"/>
    <mergeCell ref="O693:R693"/>
    <mergeCell ref="S693:U693"/>
    <mergeCell ref="V693:W693"/>
    <mergeCell ref="X693:Y693"/>
    <mergeCell ref="Z693:AA693"/>
    <mergeCell ref="AC693:AD693"/>
    <mergeCell ref="AF693:AG693"/>
    <mergeCell ref="Z692:AA692"/>
    <mergeCell ref="AC692:AD692"/>
    <mergeCell ref="AF692:AG692"/>
    <mergeCell ref="AI692:AJ692"/>
    <mergeCell ref="AL692:AM692"/>
    <mergeCell ref="AP692:AQ692"/>
    <mergeCell ref="AI695:AJ695"/>
    <mergeCell ref="AL695:AM695"/>
    <mergeCell ref="AP695:AQ695"/>
    <mergeCell ref="AZ695:BB695"/>
    <mergeCell ref="A696:L696"/>
    <mergeCell ref="M696:N696"/>
    <mergeCell ref="O696:R696"/>
    <mergeCell ref="S696:U696"/>
    <mergeCell ref="V696:W696"/>
    <mergeCell ref="X696:Y696"/>
    <mergeCell ref="AZ694:BB694"/>
    <mergeCell ref="A695:L695"/>
    <mergeCell ref="M695:N695"/>
    <mergeCell ref="O695:R695"/>
    <mergeCell ref="S695:U695"/>
    <mergeCell ref="V695:W695"/>
    <mergeCell ref="X695:Y695"/>
    <mergeCell ref="Z695:AA695"/>
    <mergeCell ref="AC695:AD695"/>
    <mergeCell ref="AF695:AG695"/>
    <mergeCell ref="Z694:AA694"/>
    <mergeCell ref="AC694:AD694"/>
    <mergeCell ref="AF694:AG694"/>
    <mergeCell ref="AI694:AJ694"/>
    <mergeCell ref="AL694:AM694"/>
    <mergeCell ref="AP694:AQ694"/>
    <mergeCell ref="AI697:AJ697"/>
    <mergeCell ref="AL697:AM697"/>
    <mergeCell ref="AP697:AQ697"/>
    <mergeCell ref="AZ697:BB697"/>
    <mergeCell ref="A698:L698"/>
    <mergeCell ref="M698:N698"/>
    <mergeCell ref="O698:R698"/>
    <mergeCell ref="S698:U698"/>
    <mergeCell ref="V698:W698"/>
    <mergeCell ref="X698:Y698"/>
    <mergeCell ref="AZ696:BB696"/>
    <mergeCell ref="A697:L697"/>
    <mergeCell ref="M697:N697"/>
    <mergeCell ref="O697:R697"/>
    <mergeCell ref="S697:U697"/>
    <mergeCell ref="V697:W697"/>
    <mergeCell ref="X697:Y697"/>
    <mergeCell ref="Z697:AA697"/>
    <mergeCell ref="AC697:AD697"/>
    <mergeCell ref="AF697:AG697"/>
    <mergeCell ref="Z696:AA696"/>
    <mergeCell ref="AC696:AD696"/>
    <mergeCell ref="AF696:AG696"/>
    <mergeCell ref="AI696:AJ696"/>
    <mergeCell ref="AL696:AM696"/>
    <mergeCell ref="AP696:AQ696"/>
    <mergeCell ref="AI699:AJ699"/>
    <mergeCell ref="AL699:AM699"/>
    <mergeCell ref="AP699:AQ699"/>
    <mergeCell ref="AZ699:BB699"/>
    <mergeCell ref="A700:L700"/>
    <mergeCell ref="M700:N700"/>
    <mergeCell ref="O700:R700"/>
    <mergeCell ref="S700:U700"/>
    <mergeCell ref="V700:W700"/>
    <mergeCell ref="X700:Y700"/>
    <mergeCell ref="AZ698:BB698"/>
    <mergeCell ref="A699:L699"/>
    <mergeCell ref="M699:N699"/>
    <mergeCell ref="O699:R699"/>
    <mergeCell ref="S699:U699"/>
    <mergeCell ref="V699:W699"/>
    <mergeCell ref="X699:Y699"/>
    <mergeCell ref="Z699:AA699"/>
    <mergeCell ref="AC699:AD699"/>
    <mergeCell ref="AF699:AG699"/>
    <mergeCell ref="Z698:AA698"/>
    <mergeCell ref="AC698:AD698"/>
    <mergeCell ref="AF698:AG698"/>
    <mergeCell ref="AI698:AJ698"/>
    <mergeCell ref="AL698:AM698"/>
    <mergeCell ref="AP698:AQ698"/>
    <mergeCell ref="AI701:AJ701"/>
    <mergeCell ref="AL701:AM701"/>
    <mergeCell ref="AP701:AQ701"/>
    <mergeCell ref="AZ701:BB701"/>
    <mergeCell ref="A702:BC702"/>
    <mergeCell ref="A703:I703"/>
    <mergeCell ref="J703:Q703"/>
    <mergeCell ref="R703:X703"/>
    <mergeCell ref="Y703:BC703"/>
    <mergeCell ref="AZ700:BB700"/>
    <mergeCell ref="A701:L701"/>
    <mergeCell ref="M701:N701"/>
    <mergeCell ref="O701:R701"/>
    <mergeCell ref="S701:U701"/>
    <mergeCell ref="V701:W701"/>
    <mergeCell ref="X701:Y701"/>
    <mergeCell ref="Z701:AA701"/>
    <mergeCell ref="AC701:AD701"/>
    <mergeCell ref="AF701:AG701"/>
    <mergeCell ref="Z700:AA700"/>
    <mergeCell ref="AC700:AD700"/>
    <mergeCell ref="AF700:AG700"/>
    <mergeCell ref="AI700:AJ700"/>
    <mergeCell ref="AL700:AM700"/>
    <mergeCell ref="AP700:AQ700"/>
    <mergeCell ref="A708:BC708"/>
    <mergeCell ref="A709:H709"/>
    <mergeCell ref="I709:BC709"/>
    <mergeCell ref="A710:BC710"/>
    <mergeCell ref="A706:I706"/>
    <mergeCell ref="J706:Q706"/>
    <mergeCell ref="R706:X706"/>
    <mergeCell ref="Y706:BC706"/>
    <mergeCell ref="A707:I707"/>
    <mergeCell ref="K707:P707"/>
    <mergeCell ref="R707:S707"/>
    <mergeCell ref="T707:V707"/>
    <mergeCell ref="W707:BC707"/>
    <mergeCell ref="A704:I704"/>
    <mergeCell ref="K704:P704"/>
    <mergeCell ref="R704:S704"/>
    <mergeCell ref="T704:V704"/>
    <mergeCell ref="W704:BC704"/>
    <mergeCell ref="A705:BC705"/>
  </mergeCells>
  <pageMargins left="0.19685039370078741" right="0.19685039370078741" top="0.19685039370078741" bottom="0" header="0.5" footer="0.5"/>
  <pageSetup paperSize="9" scale="57" firstPageNumber="4294967295" fitToHeight="0" orientation="landscape" verticalDpi="0" r:id="rId1"/>
  <headerFooter alignWithMargins="0">
    <oddFooter>&amp;CСтраница &amp;С из &amp;К</oddFooter>
  </headerFooter>
  <rowBreaks count="1" manualBreakCount="1">
    <brk id="710" max="16383" man="1"/>
  </rowBreaks>
  <colBreaks count="1" manualBreakCount="1"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0503387 Справочная 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2014-10-16T08:45:42Z</cp:lastPrinted>
  <dcterms:created xsi:type="dcterms:W3CDTF">2014-10-07T10:49:41Z</dcterms:created>
  <dcterms:modified xsi:type="dcterms:W3CDTF">2014-10-16T08:45:44Z</dcterms:modified>
</cp:coreProperties>
</file>