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9000"/>
  </bookViews>
  <sheets>
    <sheet name="школы" sheetId="6" r:id="rId1"/>
  </sheets>
  <definedNames>
    <definedName name="_GoBack" localSheetId="0">школы!$D$3</definedName>
  </definedNames>
  <calcPr calcId="145621"/>
</workbook>
</file>

<file path=xl/calcChain.xml><?xml version="1.0" encoding="utf-8"?>
<calcChain xmlns="http://schemas.openxmlformats.org/spreadsheetml/2006/main">
  <c r="R10" i="6" l="1"/>
  <c r="Q10" i="6"/>
  <c r="Q9" i="6"/>
  <c r="R9" i="6"/>
  <c r="R7" i="6"/>
  <c r="R6" i="6"/>
  <c r="R5" i="6"/>
  <c r="Q7" i="6"/>
  <c r="Q6" i="6"/>
  <c r="Q5" i="6"/>
  <c r="P9" i="6"/>
  <c r="L9" i="6"/>
  <c r="I9" i="6"/>
  <c r="F9" i="6"/>
  <c r="I7" i="6"/>
  <c r="E9" i="6"/>
  <c r="G9" i="6"/>
  <c r="H9" i="6"/>
  <c r="J9" i="6"/>
  <c r="K9" i="6"/>
  <c r="M9" i="6"/>
  <c r="N9" i="6"/>
  <c r="O9" i="6"/>
  <c r="D9" i="6"/>
  <c r="P6" i="6" l="1"/>
  <c r="P7" i="6"/>
  <c r="P5" i="6"/>
  <c r="L6" i="6"/>
  <c r="L7" i="6"/>
  <c r="L5" i="6"/>
  <c r="I5" i="6"/>
  <c r="F6" i="6"/>
  <c r="F5" i="6"/>
  <c r="C9" i="6"/>
  <c r="I6" i="6" l="1"/>
  <c r="F7" i="6" l="1"/>
  <c r="J10" i="6" l="1"/>
  <c r="D10" i="6"/>
  <c r="M10" i="6"/>
  <c r="G10" i="6" l="1"/>
  <c r="R13" i="6" l="1"/>
</calcChain>
</file>

<file path=xl/sharedStrings.xml><?xml version="1.0" encoding="utf-8"?>
<sst xmlns="http://schemas.openxmlformats.org/spreadsheetml/2006/main" count="28" uniqueCount="25">
  <si>
    <t>количество респондентов</t>
  </si>
  <si>
    <t>№ п/п</t>
  </si>
  <si>
    <t>территория</t>
  </si>
  <si>
    <t>количество баллов</t>
  </si>
  <si>
    <t>ВСЕГО  процент удовлетворенности:</t>
  </si>
  <si>
    <t>Итого:</t>
  </si>
  <si>
    <t xml:space="preserve">Общее количество баллов по всем критериям </t>
  </si>
  <si>
    <t>Общий уровень удовлетворенности работой учреждения</t>
  </si>
  <si>
    <t xml:space="preserve">2. Критерий комфортности условий предоставлений услуг и доступности их получения </t>
  </si>
  <si>
    <t>1.  Критерий открытости и доступности информации об учреждении</t>
  </si>
  <si>
    <t>Удовлетворены ли вы открытостью, полнотой и доступностью информации о деятельности учреждения, о предоставляемых услугах,  размещенной на информационных стендах  учреждения?</t>
  </si>
  <si>
    <t>Удовлетворены ли вы открытостью, полнотой и доступностью информации о деятельности учреждения, о предоставляемых услугах,  размещенной на официальном сайте учреждения  в сети «Интернет»?</t>
  </si>
  <si>
    <t xml:space="preserve">Удовлетворены ли вы комфортностью  предоставления услуг и условиями пребывания в учреждении? </t>
  </si>
  <si>
    <t>Удовлетворены ли вы  режимом  работы учреждения?</t>
  </si>
  <si>
    <t xml:space="preserve">3. Критерий доброжелательности, вежливости, компетентности работников учреждения  </t>
  </si>
  <si>
    <t>Удовлетворены ли вы доброжелательностью,  вежливостью сотрудников учреждения?</t>
  </si>
  <si>
    <t>Удовлетворены ли вы  компетентностью  персонала учреждения ?</t>
  </si>
  <si>
    <t>4.  Критерий удовлетворенности  качеством  оказания услуг</t>
  </si>
  <si>
    <t>Удовлетворены ли вы  качеством оказания услуг учреждением?</t>
  </si>
  <si>
    <t xml:space="preserve">Удовлетворены ли вы количеством  услуг оказываемых учреждением? </t>
  </si>
  <si>
    <t>Мониторинг удовлетворенности  граждан работой учреждений дополнительного образования детей  в сфере спорта Кондинского района за 2025 год</t>
  </si>
  <si>
    <t>МАУ ДО СШОР по дзюдо</t>
  </si>
  <si>
    <t>МБУ ДО СШОР по биатлону</t>
  </si>
  <si>
    <t>МБУ ДО РСШ им. И.В. Пахтышева</t>
  </si>
  <si>
    <t xml:space="preserve">Удовлетворены ли Вы  материально-технической базой учреждения?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</si>
</sst>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/>
    <xf numFmtId="4" fontId="2" fillId="2" borderId="0" xfId="0" applyNumberFormat="1" applyFont="1" applyFill="1"/>
    <xf numFmtId="0" fontId="6" fillId="2" borderId="1" xfId="0" applyFont="1" applyFill="1" applyBorder="1" applyAlignment="1">
      <alignment horizontal="left" vertical="top"/>
    </xf>
    <xf numFmtId="4" fontId="6" fillId="2" borderId="3" xfId="0" applyNumberFormat="1" applyFont="1" applyFill="1" applyBorder="1" applyAlignment="1">
      <alignment horizontal="center" vertical="top"/>
    </xf>
    <xf numFmtId="3" fontId="6" fillId="2" borderId="6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top"/>
    </xf>
    <xf numFmtId="3" fontId="6" fillId="2" borderId="5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center" vertical="top" wrapText="1"/>
    </xf>
    <xf numFmtId="3" fontId="7" fillId="2" borderId="5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0" fontId="0" fillId="2" borderId="0" xfId="0" applyFont="1" applyFill="1" applyAlignment="1">
      <alignment vertical="top"/>
    </xf>
    <xf numFmtId="0" fontId="0" fillId="2" borderId="0" xfId="0" applyFont="1" applyFill="1" applyBorder="1"/>
    <xf numFmtId="0" fontId="0" fillId="2" borderId="0" xfId="0" applyFont="1" applyFill="1"/>
    <xf numFmtId="0" fontId="4" fillId="2" borderId="0" xfId="0" applyFont="1" applyFill="1" applyBorder="1" applyAlignment="1">
      <alignment horizontal="center" textRotation="90" wrapText="1"/>
    </xf>
    <xf numFmtId="1" fontId="0" fillId="2" borderId="0" xfId="0" applyNumberFormat="1" applyFont="1" applyFill="1"/>
    <xf numFmtId="4" fontId="0" fillId="2" borderId="0" xfId="0" applyNumberFormat="1" applyFont="1" applyFill="1"/>
    <xf numFmtId="0" fontId="10" fillId="2" borderId="1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horizontal="left" vertical="top"/>
    </xf>
    <xf numFmtId="4" fontId="7" fillId="2" borderId="6" xfId="0" applyNumberFormat="1" applyFont="1" applyFill="1" applyBorder="1" applyAlignment="1">
      <alignment horizontal="center" vertical="top" wrapText="1"/>
    </xf>
    <xf numFmtId="4" fontId="7" fillId="2" borderId="5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top"/>
    </xf>
    <xf numFmtId="0" fontId="11" fillId="2" borderId="7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9" fillId="2" borderId="4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5"/>
  <sheetViews>
    <sheetView tabSelected="1" zoomScale="70" zoomScaleNormal="70" workbookViewId="0">
      <selection activeCell="C6" sqref="C6"/>
    </sheetView>
  </sheetViews>
  <sheetFormatPr defaultColWidth="9.109375" defaultRowHeight="14.4" x14ac:dyDescent="0.3"/>
  <cols>
    <col min="1" max="1" width="6.33203125" style="23" customWidth="1"/>
    <col min="2" max="2" width="50.109375" style="23" customWidth="1"/>
    <col min="3" max="3" width="9.5546875" style="25" customWidth="1"/>
    <col min="4" max="4" width="16.109375" style="25" customWidth="1"/>
    <col min="5" max="5" width="18.88671875" style="25" customWidth="1"/>
    <col min="6" max="6" width="6.6640625" style="25" customWidth="1"/>
    <col min="7" max="7" width="11.109375" style="25" customWidth="1"/>
    <col min="8" max="8" width="7.5546875" style="25" customWidth="1"/>
    <col min="9" max="9" width="11.44140625" style="25" customWidth="1"/>
    <col min="10" max="10" width="10" style="25" customWidth="1"/>
    <col min="11" max="12" width="6.5546875" style="25" customWidth="1"/>
    <col min="13" max="13" width="10.44140625" style="25" customWidth="1"/>
    <col min="14" max="14" width="12.33203125" style="25" customWidth="1"/>
    <col min="15" max="15" width="15.33203125" style="25" customWidth="1"/>
    <col min="16" max="16" width="8" style="25" customWidth="1"/>
    <col min="17" max="17" width="11" style="25" customWidth="1"/>
    <col min="18" max="18" width="9.33203125" style="25" bestFit="1" customWidth="1"/>
    <col min="19" max="16384" width="9.109375" style="25"/>
  </cols>
  <sheetData>
    <row r="1" spans="1:18" s="2" customFormat="1" ht="13.8" x14ac:dyDescent="0.25">
      <c r="A1" s="1"/>
      <c r="B1" s="1"/>
    </row>
    <row r="2" spans="1:18" s="2" customFormat="1" ht="27" customHeight="1" x14ac:dyDescent="0.35">
      <c r="A2" s="33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2" customFormat="1" ht="67.5" customHeight="1" x14ac:dyDescent="0.25">
      <c r="A3" s="44" t="s">
        <v>1</v>
      </c>
      <c r="B3" s="45" t="s">
        <v>2</v>
      </c>
      <c r="C3" s="46" t="s">
        <v>0</v>
      </c>
      <c r="D3" s="47" t="s">
        <v>9</v>
      </c>
      <c r="E3" s="48"/>
      <c r="F3" s="49"/>
      <c r="G3" s="47" t="s">
        <v>8</v>
      </c>
      <c r="H3" s="48"/>
      <c r="I3" s="49"/>
      <c r="J3" s="38" t="s">
        <v>14</v>
      </c>
      <c r="K3" s="39"/>
      <c r="L3" s="40"/>
      <c r="M3" s="38" t="s">
        <v>17</v>
      </c>
      <c r="N3" s="39"/>
      <c r="O3" s="39"/>
      <c r="P3" s="40"/>
      <c r="Q3" s="35" t="s">
        <v>6</v>
      </c>
      <c r="R3" s="36" t="s">
        <v>7</v>
      </c>
    </row>
    <row r="4" spans="1:18" s="2" customFormat="1" ht="309.75" customHeight="1" x14ac:dyDescent="0.25">
      <c r="A4" s="44"/>
      <c r="B4" s="45"/>
      <c r="C4" s="46"/>
      <c r="D4" s="29" t="s">
        <v>10</v>
      </c>
      <c r="E4" s="29" t="s">
        <v>11</v>
      </c>
      <c r="F4" s="29" t="s">
        <v>3</v>
      </c>
      <c r="G4" s="29" t="s">
        <v>12</v>
      </c>
      <c r="H4" s="29" t="s">
        <v>13</v>
      </c>
      <c r="I4" s="29" t="s">
        <v>3</v>
      </c>
      <c r="J4" s="29" t="s">
        <v>15</v>
      </c>
      <c r="K4" s="29" t="s">
        <v>16</v>
      </c>
      <c r="L4" s="29" t="s">
        <v>3</v>
      </c>
      <c r="M4" s="29" t="s">
        <v>18</v>
      </c>
      <c r="N4" s="29" t="s">
        <v>19</v>
      </c>
      <c r="O4" s="29" t="s">
        <v>24</v>
      </c>
      <c r="P4" s="29" t="s">
        <v>3</v>
      </c>
      <c r="Q4" s="35"/>
      <c r="R4" s="37"/>
    </row>
    <row r="5" spans="1:18" s="2" customFormat="1" ht="17.25" customHeight="1" x14ac:dyDescent="0.25">
      <c r="A5" s="7">
        <v>1</v>
      </c>
      <c r="B5" s="8" t="s">
        <v>21</v>
      </c>
      <c r="C5" s="9">
        <v>136</v>
      </c>
      <c r="D5" s="31">
        <v>96.6</v>
      </c>
      <c r="E5" s="31">
        <v>96.6</v>
      </c>
      <c r="F5" s="10">
        <f>(D5+E5)/2</f>
        <v>96.6</v>
      </c>
      <c r="G5" s="31">
        <v>92.35</v>
      </c>
      <c r="H5" s="31">
        <v>95.4</v>
      </c>
      <c r="I5" s="10">
        <f>(G5+H5)/2</f>
        <v>93.875</v>
      </c>
      <c r="J5" s="31">
        <v>96.32</v>
      </c>
      <c r="K5" s="31">
        <v>95.04</v>
      </c>
      <c r="L5" s="10">
        <f>(J5+K5)/2</f>
        <v>95.68</v>
      </c>
      <c r="M5" s="31">
        <v>96.32</v>
      </c>
      <c r="N5" s="31">
        <v>94.85</v>
      </c>
      <c r="O5" s="31">
        <v>93.92</v>
      </c>
      <c r="P5" s="10">
        <f>(M5+N5+O5)/3</f>
        <v>95.029999999999987</v>
      </c>
      <c r="Q5" s="10">
        <f>F5+I5+L5+P5</f>
        <v>381.18499999999995</v>
      </c>
      <c r="R5" s="10">
        <f>Q5/4</f>
        <v>95.296249999999986</v>
      </c>
    </row>
    <row r="6" spans="1:18" s="2" customFormat="1" ht="17.25" customHeight="1" x14ac:dyDescent="0.3">
      <c r="A6" s="30">
        <v>2</v>
      </c>
      <c r="B6" s="8" t="s">
        <v>22</v>
      </c>
      <c r="C6" s="52">
        <v>50</v>
      </c>
      <c r="D6" s="11">
        <v>92.5</v>
      </c>
      <c r="E6" s="11">
        <v>93.5</v>
      </c>
      <c r="F6" s="10">
        <f t="shared" ref="F6:F7" si="0">(D6+E6)/2</f>
        <v>93</v>
      </c>
      <c r="G6" s="11">
        <v>96</v>
      </c>
      <c r="H6" s="11">
        <v>97</v>
      </c>
      <c r="I6" s="10">
        <f>(G6+H6)/2</f>
        <v>96.5</v>
      </c>
      <c r="J6" s="11">
        <v>97.5</v>
      </c>
      <c r="K6" s="11">
        <v>97.5</v>
      </c>
      <c r="L6" s="10">
        <f t="shared" ref="L6:L7" si="1">(J6+K6)/2</f>
        <v>97.5</v>
      </c>
      <c r="M6" s="11">
        <v>98.5</v>
      </c>
      <c r="N6" s="11">
        <v>98.5</v>
      </c>
      <c r="O6" s="11">
        <v>97.5</v>
      </c>
      <c r="P6" s="10">
        <f t="shared" ref="P6:P7" si="2">(M6+N6+O6)/3</f>
        <v>98.166666666666671</v>
      </c>
      <c r="Q6" s="10">
        <f>F6+I6+L6+P6</f>
        <v>385.16666666666669</v>
      </c>
      <c r="R6" s="10">
        <f>Q6/4</f>
        <v>96.291666666666671</v>
      </c>
    </row>
    <row r="7" spans="1:18" s="2" customFormat="1" ht="15.6" x14ac:dyDescent="0.3">
      <c r="A7" s="7">
        <v>3</v>
      </c>
      <c r="B7" s="13" t="s">
        <v>23</v>
      </c>
      <c r="C7" s="14">
        <v>250</v>
      </c>
      <c r="D7" s="32">
        <v>93.74</v>
      </c>
      <c r="E7" s="32">
        <v>94.72</v>
      </c>
      <c r="F7" s="10">
        <f t="shared" si="0"/>
        <v>94.22999999999999</v>
      </c>
      <c r="G7" s="32">
        <v>94.34</v>
      </c>
      <c r="H7" s="32">
        <v>96.4</v>
      </c>
      <c r="I7" s="10">
        <f>(G7+H7)/2</f>
        <v>95.37</v>
      </c>
      <c r="J7" s="32">
        <v>97</v>
      </c>
      <c r="K7" s="32">
        <v>95.9</v>
      </c>
      <c r="L7" s="10">
        <f t="shared" si="1"/>
        <v>96.45</v>
      </c>
      <c r="M7" s="32">
        <v>97.2</v>
      </c>
      <c r="N7" s="32">
        <v>96.7</v>
      </c>
      <c r="O7" s="32">
        <v>94.74</v>
      </c>
      <c r="P7" s="10">
        <f t="shared" si="2"/>
        <v>96.213333333333324</v>
      </c>
      <c r="Q7" s="10">
        <f>F7+I7+L7+P7</f>
        <v>382.26333333333332</v>
      </c>
      <c r="R7" s="10">
        <f>Q7/4</f>
        <v>95.56583333333333</v>
      </c>
    </row>
    <row r="8" spans="1:18" s="2" customFormat="1" ht="15.6" x14ac:dyDescent="0.3">
      <c r="A8" s="16"/>
      <c r="B8" s="17"/>
      <c r="C8" s="18"/>
      <c r="D8" s="19"/>
      <c r="E8" s="19"/>
      <c r="F8" s="10"/>
      <c r="G8" s="19"/>
      <c r="H8" s="19"/>
      <c r="I8" s="10"/>
      <c r="J8" s="19"/>
      <c r="K8" s="19"/>
      <c r="L8" s="11"/>
      <c r="M8" s="19"/>
      <c r="N8" s="19"/>
      <c r="O8" s="19"/>
      <c r="P8" s="11"/>
      <c r="Q8" s="11"/>
      <c r="R8" s="12"/>
    </row>
    <row r="9" spans="1:18" s="2" customFormat="1" ht="15.6" x14ac:dyDescent="0.3">
      <c r="A9" s="7"/>
      <c r="B9" s="13" t="s">
        <v>5</v>
      </c>
      <c r="C9" s="14">
        <f>SUM(C5:C8)</f>
        <v>436</v>
      </c>
      <c r="D9" s="15">
        <f>(D5+D6+D7)/3</f>
        <v>94.279999999999987</v>
      </c>
      <c r="E9" s="15">
        <f t="shared" ref="E9:O9" si="3">(E5+E6+E7)/3</f>
        <v>94.94</v>
      </c>
      <c r="F9" s="15">
        <f>(D9+E9)/2</f>
        <v>94.609999999999985</v>
      </c>
      <c r="G9" s="15">
        <f t="shared" si="3"/>
        <v>94.23</v>
      </c>
      <c r="H9" s="15">
        <f t="shared" si="3"/>
        <v>96.266666666666666</v>
      </c>
      <c r="I9" s="15">
        <f>(G9+H9)/2</f>
        <v>95.248333333333335</v>
      </c>
      <c r="J9" s="15">
        <f t="shared" si="3"/>
        <v>96.94</v>
      </c>
      <c r="K9" s="15">
        <f t="shared" si="3"/>
        <v>96.14666666666669</v>
      </c>
      <c r="L9" s="15">
        <f>(J9+K9)/2</f>
        <v>96.543333333333351</v>
      </c>
      <c r="M9" s="15">
        <f t="shared" si="3"/>
        <v>97.339999999999989</v>
      </c>
      <c r="N9" s="15">
        <f t="shared" si="3"/>
        <v>96.683333333333337</v>
      </c>
      <c r="O9" s="15">
        <f t="shared" si="3"/>
        <v>95.38666666666667</v>
      </c>
      <c r="P9" s="15">
        <f>(M9+N9+O9)/3</f>
        <v>96.469999999999985</v>
      </c>
      <c r="Q9" s="15">
        <f>(F9+I9+L9+P9)</f>
        <v>382.87166666666661</v>
      </c>
      <c r="R9" s="15">
        <f>(F9+I9+L9+P9)/4</f>
        <v>95.717916666666653</v>
      </c>
    </row>
    <row r="10" spans="1:18" s="3" customFormat="1" ht="24.75" customHeight="1" x14ac:dyDescent="0.35">
      <c r="A10" s="20"/>
      <c r="B10" s="21" t="s">
        <v>4</v>
      </c>
      <c r="C10" s="22"/>
      <c r="D10" s="41">
        <f>F9</f>
        <v>94.609999999999985</v>
      </c>
      <c r="E10" s="50"/>
      <c r="F10" s="51"/>
      <c r="G10" s="41">
        <f>I9</f>
        <v>95.248333333333335</v>
      </c>
      <c r="H10" s="42"/>
      <c r="I10" s="43"/>
      <c r="J10" s="41">
        <f>L9</f>
        <v>96.543333333333351</v>
      </c>
      <c r="K10" s="42"/>
      <c r="L10" s="43"/>
      <c r="M10" s="41">
        <f>P9</f>
        <v>96.469999999999985</v>
      </c>
      <c r="N10" s="42"/>
      <c r="O10" s="42"/>
      <c r="P10" s="43"/>
      <c r="Q10" s="11">
        <f>D10+G10+J10+M10</f>
        <v>382.87166666666661</v>
      </c>
      <c r="R10" s="22">
        <f>Q10/4</f>
        <v>95.717916666666653</v>
      </c>
    </row>
    <row r="11" spans="1:18" s="2" customFormat="1" ht="13.8" x14ac:dyDescent="0.25">
      <c r="A11" s="1"/>
      <c r="B11" s="1"/>
      <c r="C11" s="4"/>
    </row>
    <row r="12" spans="1:18" s="2" customFormat="1" ht="13.8" hidden="1" x14ac:dyDescent="0.25">
      <c r="A12" s="1"/>
      <c r="B12" s="1"/>
      <c r="C12" s="4"/>
      <c r="Q12" s="6"/>
    </row>
    <row r="13" spans="1:18" s="2" customFormat="1" ht="13.8" hidden="1" x14ac:dyDescent="0.25">
      <c r="A13" s="1"/>
      <c r="B13" s="1"/>
      <c r="C13" s="4"/>
      <c r="Q13" s="6"/>
      <c r="R13" s="2">
        <f>R10*C9</f>
        <v>41733.011666666658</v>
      </c>
    </row>
    <row r="14" spans="1:18" hidden="1" x14ac:dyDescent="0.3">
      <c r="C14" s="24"/>
      <c r="H14" s="26"/>
      <c r="I14" s="26"/>
      <c r="J14" s="26"/>
      <c r="K14" s="26"/>
      <c r="L14" s="26"/>
      <c r="M14" s="26"/>
      <c r="N14" s="26"/>
      <c r="O14" s="26"/>
      <c r="Q14" s="27"/>
    </row>
    <row r="15" spans="1:18" x14ac:dyDescent="0.3">
      <c r="C15" s="5"/>
      <c r="O15" s="28"/>
      <c r="Q15" s="28"/>
    </row>
    <row r="16" spans="1:18" x14ac:dyDescent="0.3">
      <c r="C16" s="5"/>
      <c r="O16" s="28"/>
      <c r="R16" s="28"/>
    </row>
    <row r="17" spans="3:3" x14ac:dyDescent="0.3">
      <c r="C17" s="5"/>
    </row>
    <row r="18" spans="3:3" x14ac:dyDescent="0.3">
      <c r="C18" s="24"/>
    </row>
    <row r="19" spans="3:3" x14ac:dyDescent="0.3">
      <c r="C19" s="24"/>
    </row>
    <row r="20" spans="3:3" x14ac:dyDescent="0.3">
      <c r="C20" s="24"/>
    </row>
    <row r="21" spans="3:3" x14ac:dyDescent="0.3">
      <c r="C21" s="5"/>
    </row>
    <row r="22" spans="3:3" x14ac:dyDescent="0.3">
      <c r="C22" s="5"/>
    </row>
    <row r="23" spans="3:3" x14ac:dyDescent="0.3">
      <c r="C23" s="5"/>
    </row>
    <row r="24" spans="3:3" x14ac:dyDescent="0.3">
      <c r="C24" s="24"/>
    </row>
    <row r="25" spans="3:3" x14ac:dyDescent="0.3">
      <c r="C25" s="5"/>
    </row>
    <row r="26" spans="3:3" x14ac:dyDescent="0.3">
      <c r="C26" s="5"/>
    </row>
    <row r="27" spans="3:3" x14ac:dyDescent="0.3">
      <c r="C27" s="5"/>
    </row>
    <row r="28" spans="3:3" x14ac:dyDescent="0.3">
      <c r="C28" s="5"/>
    </row>
    <row r="29" spans="3:3" x14ac:dyDescent="0.3">
      <c r="C29" s="24"/>
    </row>
    <row r="30" spans="3:3" x14ac:dyDescent="0.3">
      <c r="C30" s="24"/>
    </row>
    <row r="31" spans="3:3" x14ac:dyDescent="0.3">
      <c r="C31" s="5"/>
    </row>
    <row r="32" spans="3:3" x14ac:dyDescent="0.3">
      <c r="C32" s="5"/>
    </row>
    <row r="33" spans="3:3" x14ac:dyDescent="0.3">
      <c r="C33" s="5"/>
    </row>
    <row r="34" spans="3:3" x14ac:dyDescent="0.3">
      <c r="C34" s="24"/>
    </row>
    <row r="35" spans="3:3" x14ac:dyDescent="0.3">
      <c r="C35" s="24"/>
    </row>
  </sheetData>
  <mergeCells count="14">
    <mergeCell ref="G10:I10"/>
    <mergeCell ref="J10:L10"/>
    <mergeCell ref="M10:P10"/>
    <mergeCell ref="A3:A4"/>
    <mergeCell ref="B3:B4"/>
    <mergeCell ref="C3:C4"/>
    <mergeCell ref="G3:I3"/>
    <mergeCell ref="D3:F3"/>
    <mergeCell ref="D10:F10"/>
    <mergeCell ref="A2:R2"/>
    <mergeCell ref="Q3:Q4"/>
    <mergeCell ref="R3:R4"/>
    <mergeCell ref="J3:L3"/>
    <mergeCell ref="M3:P3"/>
  </mergeCells>
  <pageMargins left="0.51181102362204722" right="0.51181102362204722" top="0.55118110236220474" bottom="0.55118110236220474" header="0.31496062992125984" footer="0.31496062992125984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школы</vt:lpstr>
      <vt:lpstr>школы!_GoBack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2026-02-03T11:30:19Z</dcterms:modified>
</cp:coreProperties>
</file>